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ad.noel.gv.at\dfshome\WST3_4\P3K7\Desktop\"/>
    </mc:Choice>
  </mc:AlternateContent>
  <xr:revisionPtr revIDLastSave="0" documentId="13_ncr:1_{23BB4978-3FC4-4D45-A668-780F974E752A}" xr6:coauthVersionLast="47" xr6:coauthVersionMax="47" xr10:uidLastSave="{00000000-0000-0000-0000-000000000000}"/>
  <bookViews>
    <workbookView xWindow="28680" yWindow="-120" windowWidth="29040" windowHeight="15720" tabRatio="911" activeTab="6" xr2:uid="{00000000-000D-0000-FFFF-FFFF00000000}"/>
  </bookViews>
  <sheets>
    <sheet name="Gesamtkostenaufstellung" sheetId="7" r:id="rId1"/>
    <sheet name="Projektstrukturplan" sheetId="6" r:id="rId2"/>
    <sheet name="Personalkosten" sheetId="13" r:id="rId3"/>
    <sheet name="Unternehmerlohn" sheetId="12" r:id="rId4"/>
    <sheet name="Gemeinkostenpauschale" sheetId="2" r:id="rId5"/>
    <sheet name="Instrumente Ausrüstung" sheetId="8" r:id="rId6"/>
    <sheet name="ext. Dienstleistungen" sheetId="9" r:id="rId7"/>
    <sheet name="Formblatt Tätigkeiten" sheetId="14" r:id="rId8"/>
    <sheet name="Formblatt Tätigkeiten (2)" sheetId="32" r:id="rId9"/>
    <sheet name="Deckblatt" sheetId="18" r:id="rId10"/>
    <sheet name="Endbericht" sheetId="19" r:id="rId11"/>
    <sheet name="Soll-Ist Vergleich" sheetId="21" r:id="rId12"/>
    <sheet name="Abrechnung Personalkosten " sheetId="25" r:id="rId13"/>
    <sheet name="Abrechnung Unternehmerlohn" sheetId="24" r:id="rId14"/>
    <sheet name="Abrechnung I &amp; A" sheetId="27" r:id="rId15"/>
    <sheet name="Abrechnung ext. DL" sheetId="20" r:id="rId16"/>
    <sheet name="Drop&amp;Down Liste" sheetId="33" state="hidden" r:id="rId17"/>
  </sheets>
  <definedNames>
    <definedName name="_xlnm._FilterDatabase" localSheetId="3" hidden="1">Unternehmerlohn!$A$8:$G$11</definedName>
    <definedName name="_xlnm.Print_Area" localSheetId="15">'Abrechnung ext. DL'!$A$1:$Q$27</definedName>
    <definedName name="_xlnm.Print_Area" localSheetId="14">'Abrechnung I &amp; A'!$A$1:$U$24</definedName>
    <definedName name="_xlnm.Print_Area" localSheetId="9">Deckblatt!$A$1:$D$46</definedName>
    <definedName name="_xlnm.Print_Area" localSheetId="10">Endbericht!$A$1:$D$45</definedName>
    <definedName name="_xlnm.Print_Area" localSheetId="7">'Formblatt Tätigkeiten'!$A$1:$E$39</definedName>
    <definedName name="_xlnm.Print_Area" localSheetId="8">'Formblatt Tätigkeiten (2)'!$A$1:$E$39</definedName>
    <definedName name="_xlnm.Print_Area" localSheetId="2">Personalkosten!$A$2:$H$46</definedName>
    <definedName name="_xlnm.Print_Area" localSheetId="1">Projektstrukturplan!$A$2:$G$66</definedName>
    <definedName name="_xlnm.Print_Area" localSheetId="11">'Soll-Ist Vergleich'!$A$1:$H$11</definedName>
    <definedName name="_xlnm.Print_Area" localSheetId="3">Unternehmerlohn!$A$2:$J$13</definedName>
    <definedName name="_xlnm.Print_Titles" localSheetId="15">'Abrechnung ext. DL'!$4:$5</definedName>
    <definedName name="_xlnm.Print_Titles" localSheetId="14">'Abrechnung I &amp; A'!$4:$5</definedName>
    <definedName name="_xlnm.Print_Titles" localSheetId="11">'Soll-Ist Vergleich'!$4:$5</definedName>
    <definedName name="N_GBMG" localSheetId="16">#REF!</definedName>
    <definedName name="N_GBMG" localSheetId="7">#REF!</definedName>
    <definedName name="N_GBMG" localSheetId="8">#REF!</definedName>
    <definedName name="N_GBMG" localSheetId="2">#REF!</definedName>
    <definedName name="N_GBMG">#REF!</definedName>
    <definedName name="OLE_LINK2" localSheetId="3">Unternehmerlohn!#REF!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7" l="1"/>
  <c r="G64" i="6"/>
  <c r="A64" i="6"/>
  <c r="C79" i="33"/>
  <c r="B7" i="21"/>
  <c r="A8" i="33"/>
  <c r="A7" i="33"/>
  <c r="A6" i="33"/>
  <c r="A5" i="33"/>
  <c r="A4" i="33"/>
  <c r="A3" i="33"/>
  <c r="C36" i="32"/>
  <c r="D35" i="32"/>
  <c r="D34" i="32"/>
  <c r="D33" i="32"/>
  <c r="D32" i="32"/>
  <c r="D31" i="32"/>
  <c r="D30" i="32"/>
  <c r="D29" i="32"/>
  <c r="D28" i="32"/>
  <c r="D27" i="32"/>
  <c r="D26" i="32"/>
  <c r="D25" i="32"/>
  <c r="D24" i="32"/>
  <c r="D23" i="32"/>
  <c r="D22" i="32"/>
  <c r="D21" i="32"/>
  <c r="D20" i="32"/>
  <c r="D19" i="32"/>
  <c r="D18" i="32"/>
  <c r="D17" i="32"/>
  <c r="D16" i="32"/>
  <c r="D15" i="32"/>
  <c r="D14" i="32"/>
  <c r="D13" i="32"/>
  <c r="D12" i="32"/>
  <c r="F12" i="32" s="1"/>
  <c r="D11" i="32"/>
  <c r="G4" i="32"/>
  <c r="F4" i="32"/>
  <c r="D12" i="14"/>
  <c r="D13" i="14"/>
  <c r="D14" i="14"/>
  <c r="D15" i="14"/>
  <c r="D16" i="14"/>
  <c r="D17" i="14"/>
  <c r="D18" i="14"/>
  <c r="D36" i="14" s="1"/>
  <c r="B12" i="25" s="1"/>
  <c r="D19" i="14"/>
  <c r="D20" i="14"/>
  <c r="D21" i="14"/>
  <c r="D22" i="14"/>
  <c r="D23" i="14"/>
  <c r="D24" i="14"/>
  <c r="D25" i="14"/>
  <c r="D26" i="14"/>
  <c r="D27" i="14"/>
  <c r="D28" i="14"/>
  <c r="D29" i="14"/>
  <c r="D30" i="14"/>
  <c r="D31" i="14"/>
  <c r="D32" i="14"/>
  <c r="D33" i="14"/>
  <c r="D34" i="14"/>
  <c r="D35" i="14"/>
  <c r="D11" i="14"/>
  <c r="C36" i="14"/>
  <c r="F11" i="14"/>
  <c r="F36" i="14" s="1"/>
  <c r="D12" i="25" s="1"/>
  <c r="G3" i="27"/>
  <c r="B13" i="12"/>
  <c r="K6" i="20"/>
  <c r="L6" i="27"/>
  <c r="M6" i="27" s="1"/>
  <c r="M24" i="27" s="1"/>
  <c r="J6" i="27"/>
  <c r="E9" i="24"/>
  <c r="B7" i="19"/>
  <c r="F4" i="14"/>
  <c r="F10" i="13"/>
  <c r="G10" i="13" s="1"/>
  <c r="F16" i="13"/>
  <c r="G16" i="13" s="1"/>
  <c r="F17" i="13"/>
  <c r="G17" i="13" s="1"/>
  <c r="F18" i="13"/>
  <c r="G18" i="13" s="1"/>
  <c r="A10" i="13"/>
  <c r="A8" i="13"/>
  <c r="D6" i="14" s="1"/>
  <c r="A9" i="13"/>
  <c r="D6" i="32" s="1"/>
  <c r="A11" i="13"/>
  <c r="A12" i="13"/>
  <c r="A13" i="13"/>
  <c r="A14" i="13"/>
  <c r="A15" i="13"/>
  <c r="A16" i="13"/>
  <c r="A17" i="13"/>
  <c r="A18" i="13"/>
  <c r="A19" i="13"/>
  <c r="A20" i="13"/>
  <c r="A21" i="13"/>
  <c r="A22" i="13"/>
  <c r="A23" i="13"/>
  <c r="A24" i="13"/>
  <c r="A25" i="13"/>
  <c r="A26" i="13"/>
  <c r="A27" i="13"/>
  <c r="A25" i="8"/>
  <c r="A27" i="8"/>
  <c r="A28" i="8"/>
  <c r="A29" i="8"/>
  <c r="A26" i="8"/>
  <c r="A30" i="8"/>
  <c r="N7" i="27"/>
  <c r="O7" i="27"/>
  <c r="O8" i="27"/>
  <c r="P8" i="27" s="1"/>
  <c r="R8" i="27" s="1"/>
  <c r="O9" i="27"/>
  <c r="O10" i="27"/>
  <c r="O11" i="27"/>
  <c r="O12" i="27"/>
  <c r="O13" i="27"/>
  <c r="O14" i="27"/>
  <c r="O15" i="27"/>
  <c r="O16" i="27"/>
  <c r="O17" i="27"/>
  <c r="O18" i="27"/>
  <c r="O19" i="27"/>
  <c r="O20" i="27"/>
  <c r="O21" i="27"/>
  <c r="O22" i="27"/>
  <c r="O23" i="27"/>
  <c r="N8" i="27"/>
  <c r="N9" i="27"/>
  <c r="N10" i="27"/>
  <c r="N11" i="27"/>
  <c r="N12" i="27"/>
  <c r="N13" i="27"/>
  <c r="N14" i="27"/>
  <c r="P14" i="27" s="1"/>
  <c r="R14" i="27" s="1"/>
  <c r="N15" i="27"/>
  <c r="P15" i="27" s="1"/>
  <c r="R15" i="27" s="1"/>
  <c r="N16" i="27"/>
  <c r="N17" i="27"/>
  <c r="N18" i="27"/>
  <c r="N19" i="27"/>
  <c r="N20" i="27"/>
  <c r="N21" i="27"/>
  <c r="N22" i="27"/>
  <c r="P22" i="27" s="1"/>
  <c r="R22" i="27" s="1"/>
  <c r="N23" i="27"/>
  <c r="E39" i="6"/>
  <c r="G4" i="14"/>
  <c r="G43" i="6"/>
  <c r="F8" i="13" s="1"/>
  <c r="G8" i="13" s="1"/>
  <c r="E24" i="9"/>
  <c r="C12" i="7" s="1"/>
  <c r="H27" i="20"/>
  <c r="I3" i="20"/>
  <c r="G3" i="20"/>
  <c r="E10" i="24"/>
  <c r="F10" i="24" s="1"/>
  <c r="E11" i="24"/>
  <c r="F11" i="24" s="1"/>
  <c r="E12" i="24"/>
  <c r="F12" i="24" s="1"/>
  <c r="E13" i="24"/>
  <c r="F13" i="24" s="1"/>
  <c r="G10" i="24"/>
  <c r="G11" i="24"/>
  <c r="G12" i="24"/>
  <c r="G13" i="24"/>
  <c r="G9" i="24"/>
  <c r="D14" i="24"/>
  <c r="A9" i="24"/>
  <c r="B5" i="19"/>
  <c r="M7" i="27"/>
  <c r="M8" i="27"/>
  <c r="M9" i="27"/>
  <c r="P9" i="27" s="1"/>
  <c r="R9" i="27" s="1"/>
  <c r="M10" i="27"/>
  <c r="M11" i="27"/>
  <c r="P11" i="27" s="1"/>
  <c r="R11" i="27" s="1"/>
  <c r="M12" i="27"/>
  <c r="P12" i="27" s="1"/>
  <c r="R12" i="27" s="1"/>
  <c r="M13" i="27"/>
  <c r="M14" i="27"/>
  <c r="M15" i="27"/>
  <c r="M16" i="27"/>
  <c r="P16" i="27" s="1"/>
  <c r="R16" i="27" s="1"/>
  <c r="M17" i="27"/>
  <c r="P17" i="27" s="1"/>
  <c r="R17" i="27" s="1"/>
  <c r="M18" i="27"/>
  <c r="M19" i="27"/>
  <c r="P19" i="27" s="1"/>
  <c r="R19" i="27" s="1"/>
  <c r="M20" i="27"/>
  <c r="P20" i="27" s="1"/>
  <c r="R20" i="27" s="1"/>
  <c r="M21" i="27"/>
  <c r="P21" i="27" s="1"/>
  <c r="R21" i="27" s="1"/>
  <c r="M22" i="27"/>
  <c r="M23" i="27"/>
  <c r="P23" i="27" s="1"/>
  <c r="R23" i="27" s="1"/>
  <c r="N6" i="27"/>
  <c r="H8" i="8"/>
  <c r="H20" i="8" s="1"/>
  <c r="C11" i="7" s="1"/>
  <c r="O6" i="27"/>
  <c r="L24" i="27"/>
  <c r="I24" i="27"/>
  <c r="K7" i="20"/>
  <c r="K8" i="20"/>
  <c r="L8" i="20"/>
  <c r="K9" i="20"/>
  <c r="M9" i="20" s="1"/>
  <c r="K10" i="20"/>
  <c r="M10" i="20" s="1"/>
  <c r="K11" i="20"/>
  <c r="M11" i="20" s="1"/>
  <c r="K12" i="20"/>
  <c r="L12" i="20" s="1"/>
  <c r="N12" i="20" s="1"/>
  <c r="K13" i="20"/>
  <c r="M13" i="20" s="1"/>
  <c r="N13" i="20" s="1"/>
  <c r="K14" i="20"/>
  <c r="M14" i="20"/>
  <c r="K15" i="20"/>
  <c r="L15" i="20" s="1"/>
  <c r="K16" i="20"/>
  <c r="L16" i="20" s="1"/>
  <c r="N16" i="20" s="1"/>
  <c r="K17" i="20"/>
  <c r="M17" i="20" s="1"/>
  <c r="K18" i="20"/>
  <c r="M18" i="20" s="1"/>
  <c r="K19" i="20"/>
  <c r="M19" i="20" s="1"/>
  <c r="K20" i="20"/>
  <c r="L20" i="20"/>
  <c r="K21" i="20"/>
  <c r="M21" i="20" s="1"/>
  <c r="K22" i="20"/>
  <c r="L22" i="20" s="1"/>
  <c r="K23" i="20"/>
  <c r="L23" i="20" s="1"/>
  <c r="K24" i="20"/>
  <c r="M24" i="20" s="1"/>
  <c r="N24" i="20" s="1"/>
  <c r="K25" i="20"/>
  <c r="M25" i="20" s="1"/>
  <c r="K26" i="20"/>
  <c r="M26" i="20" s="1"/>
  <c r="K24" i="27"/>
  <c r="J23" i="27"/>
  <c r="J22" i="27"/>
  <c r="J21" i="27"/>
  <c r="J20" i="27"/>
  <c r="J19" i="27"/>
  <c r="J18" i="27"/>
  <c r="J17" i="27"/>
  <c r="J16" i="27"/>
  <c r="J15" i="27"/>
  <c r="J14" i="27"/>
  <c r="J13" i="27"/>
  <c r="J12" i="27"/>
  <c r="J11" i="27"/>
  <c r="J10" i="27"/>
  <c r="J9" i="27"/>
  <c r="J8" i="27"/>
  <c r="J7" i="27"/>
  <c r="E14" i="25"/>
  <c r="E15" i="25"/>
  <c r="E16" i="25"/>
  <c r="E17" i="25"/>
  <c r="E18" i="25"/>
  <c r="E19" i="25"/>
  <c r="E20" i="25"/>
  <c r="E21" i="25"/>
  <c r="E22" i="25"/>
  <c r="E23" i="25"/>
  <c r="E24" i="25"/>
  <c r="E25" i="25"/>
  <c r="E26" i="25"/>
  <c r="E27" i="25"/>
  <c r="E28" i="25"/>
  <c r="E29" i="25"/>
  <c r="E30" i="25"/>
  <c r="E31" i="25"/>
  <c r="E32" i="25"/>
  <c r="E33" i="25"/>
  <c r="E34" i="25"/>
  <c r="E35" i="25"/>
  <c r="C14" i="25"/>
  <c r="C15" i="25"/>
  <c r="C16" i="25"/>
  <c r="C17" i="25"/>
  <c r="C18" i="25"/>
  <c r="C19" i="25"/>
  <c r="C20" i="25"/>
  <c r="C21" i="25"/>
  <c r="C22" i="25"/>
  <c r="C23" i="25"/>
  <c r="C24" i="25"/>
  <c r="C25" i="25"/>
  <c r="C26" i="25"/>
  <c r="C27" i="25"/>
  <c r="C28" i="25"/>
  <c r="C29" i="25"/>
  <c r="C30" i="25"/>
  <c r="C31" i="25"/>
  <c r="C32" i="25"/>
  <c r="C33" i="25"/>
  <c r="C34" i="25"/>
  <c r="C35" i="25"/>
  <c r="F12" i="14"/>
  <c r="D4" i="25"/>
  <c r="B4" i="25"/>
  <c r="A4" i="25"/>
  <c r="B11" i="21"/>
  <c r="E10" i="21"/>
  <c r="E9" i="21"/>
  <c r="E8" i="21"/>
  <c r="E7" i="21"/>
  <c r="E6" i="21"/>
  <c r="J27" i="20"/>
  <c r="I26" i="20"/>
  <c r="I25" i="20"/>
  <c r="L24" i="20"/>
  <c r="I24" i="20"/>
  <c r="I23" i="20"/>
  <c r="I22" i="20"/>
  <c r="I21" i="20"/>
  <c r="M20" i="20"/>
  <c r="I20" i="20"/>
  <c r="I19" i="20"/>
  <c r="I18" i="20"/>
  <c r="I17" i="20"/>
  <c r="M16" i="20"/>
  <c r="I16" i="20"/>
  <c r="M15" i="20"/>
  <c r="I15" i="20"/>
  <c r="I14" i="20"/>
  <c r="I13" i="20"/>
  <c r="M12" i="20"/>
  <c r="I12" i="20"/>
  <c r="I11" i="20"/>
  <c r="I10" i="20"/>
  <c r="I9" i="20"/>
  <c r="M8" i="20"/>
  <c r="I8" i="20"/>
  <c r="M7" i="20"/>
  <c r="L7" i="20"/>
  <c r="N7" i="20" s="1"/>
  <c r="I7" i="20"/>
  <c r="I6" i="20"/>
  <c r="E65" i="6"/>
  <c r="C65" i="6"/>
  <c r="D10" i="12"/>
  <c r="D12" i="12"/>
  <c r="D65" i="6"/>
  <c r="F65" i="6"/>
  <c r="G46" i="6"/>
  <c r="F11" i="13" s="1"/>
  <c r="G11" i="13" s="1"/>
  <c r="G47" i="6"/>
  <c r="F12" i="13" s="1"/>
  <c r="G12" i="13" s="1"/>
  <c r="G48" i="6"/>
  <c r="F13" i="13" s="1"/>
  <c r="G13" i="13" s="1"/>
  <c r="G49" i="6"/>
  <c r="F14" i="13" s="1"/>
  <c r="G14" i="13" s="1"/>
  <c r="G50" i="6"/>
  <c r="F15" i="13" s="1"/>
  <c r="G15" i="13" s="1"/>
  <c r="G51" i="6"/>
  <c r="G52" i="6"/>
  <c r="G53" i="6"/>
  <c r="G54" i="6"/>
  <c r="F19" i="13" s="1"/>
  <c r="G19" i="13" s="1"/>
  <c r="G55" i="6"/>
  <c r="F20" i="13" s="1"/>
  <c r="G20" i="13" s="1"/>
  <c r="G56" i="6"/>
  <c r="F21" i="13" s="1"/>
  <c r="G21" i="13" s="1"/>
  <c r="G57" i="6"/>
  <c r="F22" i="13" s="1"/>
  <c r="G22" i="13" s="1"/>
  <c r="D11" i="12"/>
  <c r="G45" i="6"/>
  <c r="G58" i="6"/>
  <c r="F23" i="13" s="1"/>
  <c r="G23" i="13" s="1"/>
  <c r="G59" i="6"/>
  <c r="F24" i="13" s="1"/>
  <c r="G24" i="13" s="1"/>
  <c r="E20" i="8"/>
  <c r="G44" i="6"/>
  <c r="F9" i="13" s="1"/>
  <c r="G9" i="13" s="1"/>
  <c r="G60" i="6"/>
  <c r="F25" i="13" s="1"/>
  <c r="G25" i="13" s="1"/>
  <c r="G61" i="6"/>
  <c r="F26" i="13" s="1"/>
  <c r="G26" i="13" s="1"/>
  <c r="G62" i="6"/>
  <c r="F27" i="13" s="1"/>
  <c r="G27" i="13" s="1"/>
  <c r="M22" i="20"/>
  <c r="L14" i="20"/>
  <c r="N14" i="20" s="1"/>
  <c r="L13" i="20"/>
  <c r="Q24" i="27"/>
  <c r="F11" i="32"/>
  <c r="L17" i="20" l="1"/>
  <c r="N17" i="20" s="1"/>
  <c r="P7" i="27"/>
  <c r="R7" i="27" s="1"/>
  <c r="G14" i="24"/>
  <c r="H8" i="21" s="1"/>
  <c r="K27" i="20"/>
  <c r="D36" i="32"/>
  <c r="B13" i="25" s="1"/>
  <c r="C13" i="25" s="1"/>
  <c r="N22" i="20"/>
  <c r="N15" i="20"/>
  <c r="P18" i="27"/>
  <c r="R18" i="27" s="1"/>
  <c r="P10" i="27"/>
  <c r="R10" i="27" s="1"/>
  <c r="N20" i="20"/>
  <c r="D13" i="12"/>
  <c r="C10" i="7" s="1"/>
  <c r="L11" i="20"/>
  <c r="N11" i="20" s="1"/>
  <c r="P6" i="27"/>
  <c r="P24" i="27" s="1"/>
  <c r="C9" i="21" s="1"/>
  <c r="L18" i="20"/>
  <c r="N18" i="20" s="1"/>
  <c r="L25" i="20"/>
  <c r="N25" i="20" s="1"/>
  <c r="P13" i="27"/>
  <c r="R13" i="27" s="1"/>
  <c r="N8" i="20"/>
  <c r="F36" i="32"/>
  <c r="D13" i="25" s="1"/>
  <c r="E13" i="25" s="1"/>
  <c r="M23" i="20"/>
  <c r="N23" i="20" s="1"/>
  <c r="L6" i="20"/>
  <c r="L27" i="20" s="1"/>
  <c r="C10" i="21" s="1"/>
  <c r="I27" i="20"/>
  <c r="J24" i="27"/>
  <c r="F9" i="24"/>
  <c r="F14" i="24" s="1"/>
  <c r="E14" i="24"/>
  <c r="C8" i="21" s="1"/>
  <c r="C12" i="25"/>
  <c r="G28" i="13"/>
  <c r="C8" i="7" s="1"/>
  <c r="R6" i="27"/>
  <c r="R24" i="27" s="1"/>
  <c r="H9" i="21" s="1"/>
  <c r="D36" i="25"/>
  <c r="E12" i="25"/>
  <c r="E36" i="25" s="1"/>
  <c r="H6" i="21" s="1"/>
  <c r="H7" i="21" s="1"/>
  <c r="D8" i="21"/>
  <c r="G8" i="21"/>
  <c r="M6" i="20"/>
  <c r="L26" i="20"/>
  <c r="N26" i="20" s="1"/>
  <c r="L10" i="20"/>
  <c r="N10" i="20" s="1"/>
  <c r="L9" i="20"/>
  <c r="N9" i="20" s="1"/>
  <c r="L19" i="20"/>
  <c r="N19" i="20" s="1"/>
  <c r="G65" i="6"/>
  <c r="L21" i="20"/>
  <c r="N21" i="20" s="1"/>
  <c r="C9" i="7" l="1"/>
  <c r="C13" i="7" s="1"/>
  <c r="M27" i="20"/>
  <c r="B36" i="25"/>
  <c r="C36" i="25"/>
  <c r="C6" i="21" s="1"/>
  <c r="G6" i="21" s="1"/>
  <c r="D10" i="21"/>
  <c r="N6" i="20"/>
  <c r="N27" i="20" s="1"/>
  <c r="D9" i="21"/>
  <c r="G9" i="21"/>
  <c r="D6" i="21" l="1"/>
  <c r="C7" i="21"/>
  <c r="C11" i="21" s="1"/>
  <c r="A16" i="18" s="1"/>
  <c r="G7" i="21"/>
  <c r="G11" i="21" s="1"/>
  <c r="D7" i="21"/>
  <c r="D11" i="21"/>
  <c r="H11" i="21"/>
  <c r="H10" i="21"/>
  <c r="G1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Aigelsreiter Patricia (WST3)</author>
  </authors>
  <commentList>
    <comment ref="C7" authorId="0" shapeId="0" xr:uid="{00000000-0006-0000-0D00-000001000000}">
      <text>
        <r>
          <rPr>
            <b/>
            <sz val="9"/>
            <color indexed="81"/>
            <rFont val="Segoe UI"/>
            <family val="2"/>
          </rPr>
          <t>Aigelsreiter Patricia (WST3):</t>
        </r>
        <r>
          <rPr>
            <sz val="9"/>
            <color indexed="81"/>
            <rFont val="Segoe UI"/>
            <family val="2"/>
          </rPr>
          <t xml:space="preserve">
Beschreibung der durchgeführten projektrelevanten Tätigkeit gem. Arbeitspakete</t>
        </r>
      </text>
    </comment>
  </commentList>
</comments>
</file>

<file path=xl/sharedStrings.xml><?xml version="1.0" encoding="utf-8"?>
<sst xmlns="http://schemas.openxmlformats.org/spreadsheetml/2006/main" count="393" uniqueCount="270">
  <si>
    <t>Summe</t>
  </si>
  <si>
    <t>Stunden (h)</t>
  </si>
  <si>
    <t>Gesamtstunden</t>
  </si>
  <si>
    <t>Beantragung Gemeinkostenpauschale</t>
  </si>
  <si>
    <t>AP 2.1.</t>
  </si>
  <si>
    <t>AP 2.2.</t>
  </si>
  <si>
    <t>AP 3.1.</t>
  </si>
  <si>
    <t>AP 3.2.</t>
  </si>
  <si>
    <t>Beschreibung</t>
  </si>
  <si>
    <t>Zeitplan</t>
  </si>
  <si>
    <t>Stundensatz</t>
  </si>
  <si>
    <t>Anmerkungen</t>
  </si>
  <si>
    <t>€/h</t>
  </si>
  <si>
    <t>Projektstrukturplan</t>
  </si>
  <si>
    <t>höchster abgeschlossener Ausbildungsgrad</t>
  </si>
  <si>
    <t>h</t>
  </si>
  <si>
    <t>Gesamtkosten</t>
  </si>
  <si>
    <t>€</t>
  </si>
  <si>
    <t>AP1</t>
  </si>
  <si>
    <t>AP2</t>
  </si>
  <si>
    <t>AP3</t>
  </si>
  <si>
    <t>AP4</t>
  </si>
  <si>
    <t>projektrelevante Erfahrung (Jahren)</t>
  </si>
  <si>
    <t>Kollektivvertrag (projektspezifisch)</t>
  </si>
  <si>
    <t>Funktion im Projekt</t>
  </si>
  <si>
    <t>Uni</t>
  </si>
  <si>
    <t>mm/jj - mm/jj</t>
  </si>
  <si>
    <t>Unternehmerlohn</t>
  </si>
  <si>
    <t>Abschreibungsdauer in Monaten</t>
  </si>
  <si>
    <t>Instrumente und Ausrüstungen</t>
  </si>
  <si>
    <t>eingereichter Förderbetrag</t>
  </si>
  <si>
    <t>Nr.</t>
  </si>
  <si>
    <t>Nutzungsdauer im Projekt in Monaten</t>
  </si>
  <si>
    <t>Externe Dienstleistungen</t>
  </si>
  <si>
    <t>Auf dieser Seite bitte nichts eintragen! Eintragungsmöglichkeiten und weitere Informationen finden sie auf den weiteren Tabellenblättern.</t>
  </si>
  <si>
    <t>Kostenart</t>
  </si>
  <si>
    <t>Gemeinkostenpauschale</t>
  </si>
  <si>
    <t>Instrumente Ausrüstung</t>
  </si>
  <si>
    <t>Personalkosten</t>
  </si>
  <si>
    <t>Projektstunden pro Projektjahr (&lt; 860)</t>
  </si>
  <si>
    <t>externe Dienstleistungen</t>
  </si>
  <si>
    <t>Tätigkeit im Projekt</t>
  </si>
  <si>
    <t>Funktion im Unternehmen</t>
  </si>
  <si>
    <r>
      <t xml:space="preserve">Für die </t>
    </r>
    <r>
      <rPr>
        <b/>
        <sz val="10"/>
        <color indexed="30"/>
        <rFont val="Arial"/>
        <family val="2"/>
      </rPr>
      <t>Endabrechnung</t>
    </r>
    <r>
      <rPr>
        <b/>
        <sz val="10"/>
        <rFont val="Arial"/>
        <family val="2"/>
      </rPr>
      <t xml:space="preserve"> sind zusätzlich die </t>
    </r>
    <r>
      <rPr>
        <b/>
        <sz val="10"/>
        <color indexed="30"/>
        <rFont val="Arial"/>
        <family val="2"/>
      </rPr>
      <t>blau</t>
    </r>
    <r>
      <rPr>
        <b/>
        <sz val="10"/>
        <rFont val="Arial"/>
        <family val="2"/>
      </rPr>
      <t xml:space="preserve"> markierten Registerkarten auszufüllen!</t>
    </r>
  </si>
  <si>
    <t>Datum</t>
  </si>
  <si>
    <t>Kommentar zur Tätigkeit</t>
  </si>
  <si>
    <t>Summe:</t>
  </si>
  <si>
    <t>Kommentar</t>
  </si>
  <si>
    <t>Förderaktion</t>
  </si>
  <si>
    <t>Geschäftszahl</t>
  </si>
  <si>
    <t>Projekttitel</t>
  </si>
  <si>
    <t>Durchführungszeitraum</t>
  </si>
  <si>
    <t>bis</t>
  </si>
  <si>
    <t>wahrheitsgemäß sind und die ausgewiesenen Beträge ausschließlich Ausgaben im Rahmen des geförderten Projektes betreffen</t>
  </si>
  <si>
    <t>Förderstelle</t>
  </si>
  <si>
    <t>Bewilligungsdatum</t>
  </si>
  <si>
    <t>Bewilligungsbetrag</t>
  </si>
  <si>
    <t>Für das vorliegende Projekt wurden weitere Förderungen, welche nicht bereits im Förderantrag angegeben wurde, gewährt:</t>
  </si>
  <si>
    <r>
      <t xml:space="preserve">Folgende Förderungen wurden im thematischen Kontext zum Vorhaben im selben Vorhabenszeitraum bzw. für dieselben vertragsgegenständlichen Vorhabenskosten gewährt </t>
    </r>
    <r>
      <rPr>
        <i/>
        <sz val="8"/>
        <rFont val="Arial"/>
        <family val="2"/>
      </rPr>
      <t>(Art 19 (1) 4 FFR)</t>
    </r>
    <r>
      <rPr>
        <sz val="10"/>
        <rFont val="Arial"/>
        <family val="2"/>
      </rPr>
      <t>:</t>
    </r>
  </si>
  <si>
    <t>Beantragungsdatum</t>
  </si>
  <si>
    <t>Die Förderungen sollen auf folgendes Konto angewiesen werden:</t>
  </si>
  <si>
    <t>Bank</t>
  </si>
  <si>
    <t>IBAN</t>
  </si>
  <si>
    <t>BIC</t>
  </si>
  <si>
    <t>Ort, Datum</t>
  </si>
  <si>
    <t>Beleg-Nr.</t>
  </si>
  <si>
    <t>Zahlungs-datum</t>
  </si>
  <si>
    <t>Lieferfirma</t>
  </si>
  <si>
    <t>Gegenstand</t>
  </si>
  <si>
    <t>Förderungs-relevanter Nettobetrag in €</t>
  </si>
  <si>
    <t>nicht förderbar</t>
  </si>
  <si>
    <t>förderbar</t>
  </si>
  <si>
    <t>Datum der ersten verbindl. Bestellung bzw. Beginn der Arbeiten</t>
  </si>
  <si>
    <t>ausführende Firma</t>
  </si>
  <si>
    <t>Kurzbeschreibung der Anschaffung/ Investition/ Leistung</t>
  </si>
  <si>
    <t>angebotene Skonti, Rabatte, Deckungs- u. Haftungs-rücklässe</t>
  </si>
  <si>
    <t>vom förderungs-relevanten Nettobetrag nicht förderbar</t>
  </si>
  <si>
    <t xml:space="preserve"> = förderungs-relevanter Nettobetrag abzügl. nicht förderbar</t>
  </si>
  <si>
    <t>Begründung/ Berechnung von Abzügen, 
allfällige sonst. Kommentare</t>
  </si>
  <si>
    <t>Kostenart lt. Fördervertrag</t>
  </si>
  <si>
    <t>SOLL
in €</t>
  </si>
  <si>
    <t>Mehr-/ Minder-kosten in €</t>
  </si>
  <si>
    <t>Abweichung in % je Kostenart</t>
  </si>
  <si>
    <t>Berechnung der Differenz der Spalten "Soll" und "Ist"</t>
  </si>
  <si>
    <t xml:space="preserve"> Abweichungen von über +/- 10% gegenüber "Ist" sind  zu begründen</t>
  </si>
  <si>
    <t>Abzug von Kosten in Höhe von € 
(gemäß Prüfung und Kontrolle der FB1 - FB5)</t>
  </si>
  <si>
    <t>endgültiger Förderbetrag in €</t>
  </si>
  <si>
    <t>Summen</t>
  </si>
  <si>
    <t>(h)</t>
  </si>
  <si>
    <t>(€)</t>
  </si>
  <si>
    <t>Maschine A</t>
  </si>
  <si>
    <t>Abrechnung externe Dienstleistungen</t>
  </si>
  <si>
    <t>Soll-Ist-Vergleich</t>
  </si>
  <si>
    <t>Beschreibung der geplanten Ziele</t>
  </si>
  <si>
    <t>Abrechnung Unternehmerlohn</t>
  </si>
  <si>
    <t>Stunden in Dezimalzahlen</t>
  </si>
  <si>
    <t xml:space="preserve">AP 1.: F&amp;E Tätigkeit </t>
  </si>
  <si>
    <t>Unterschrift [händisch oder elektronisch mittels HandySignatur]:</t>
  </si>
  <si>
    <t>[AP 2: F&amp;E Tätigkeit]</t>
  </si>
  <si>
    <t>Zeitraum</t>
  </si>
  <si>
    <t>allfällige Kommentare (z.B. zu Stundensatzberechnung)</t>
  </si>
  <si>
    <t>Personalkosten FLC anerkannt</t>
  </si>
  <si>
    <t>Jahr</t>
  </si>
  <si>
    <t>TT/MM/JJJJ</t>
  </si>
  <si>
    <t>Pauschalstundensatz [€]</t>
  </si>
  <si>
    <t>[WST3-Zahl]</t>
  </si>
  <si>
    <t>Abrechnungsjahr:</t>
  </si>
  <si>
    <t xml:space="preserve"> = Projektstunden IST gesamt x Stundensatz </t>
  </si>
  <si>
    <t>=Projektstunden FLC anerkannt x Stundensatz</t>
  </si>
  <si>
    <t xml:space="preserve">Projektstunden FLC anerkannt </t>
  </si>
  <si>
    <t>Kommentar FLC</t>
  </si>
  <si>
    <t>allfällige Kommentare betr. etwaiger Kürzungen</t>
  </si>
  <si>
    <t>Personalkosten IST in €</t>
  </si>
  <si>
    <t>ABRECHNUNG Personalkosten</t>
  </si>
  <si>
    <t>Kosten FLC anerkannt</t>
  </si>
  <si>
    <t>Tätigkeiten im Projekt</t>
  </si>
  <si>
    <t>Pauschal-stundensatz</t>
  </si>
  <si>
    <t>AP 2-5: F&amp;E Tätigkeit</t>
  </si>
  <si>
    <r>
      <t>Projektstunden</t>
    </r>
    <r>
      <rPr>
        <sz val="8"/>
        <rFont val="Arial"/>
        <family val="2"/>
      </rPr>
      <t xml:space="preserve"> (IST)</t>
    </r>
  </si>
  <si>
    <t>Rechnungs-datum</t>
  </si>
  <si>
    <t>Rechnungs-Nr.</t>
  </si>
  <si>
    <t>Abrechnung Instrumente &amp; Ausrüstung</t>
  </si>
  <si>
    <t>[in Monaten]</t>
  </si>
  <si>
    <t>Bruttobetrag</t>
  </si>
  <si>
    <t>Nettobetrag</t>
  </si>
  <si>
    <t xml:space="preserve">Abschreibungsdauer </t>
  </si>
  <si>
    <t>anerkennbare Kosten für die ND (anteilige AfA) im Projekt</t>
  </si>
  <si>
    <t>Begründung durch Projektträger von Abweichungen über +/- 10%</t>
  </si>
  <si>
    <t xml:space="preserve">Maximale förderbare Stunden pro Jahr pro F&amp;E Mitarbeiter: </t>
  </si>
  <si>
    <t>Stundenteiler 1980</t>
  </si>
  <si>
    <t>Kosten in € eingereicht</t>
  </si>
  <si>
    <t>Gesamtkostenaufstellung F&amp;E Qualität (betrieblich)</t>
  </si>
  <si>
    <t>Projektlaufzeit:</t>
  </si>
  <si>
    <t>tt/mm/jj - tt/mm/jj</t>
  </si>
  <si>
    <t>geplante Projektstunden internes Personal</t>
  </si>
  <si>
    <t>geplante Projektstunden externe Dienstleistung</t>
  </si>
  <si>
    <t>Projektstrukturplan &amp; Personalaufwand pro Arbeitspaket</t>
  </si>
  <si>
    <t>Projektmitarbeitende</t>
  </si>
  <si>
    <t>interner Personalaufwand pro Arbeitspaket (AP)</t>
  </si>
  <si>
    <t>AP 4.1.</t>
  </si>
  <si>
    <t>AP 4.2.</t>
  </si>
  <si>
    <t>Gesamt geplant</t>
  </si>
  <si>
    <t>Vorname, Nachname</t>
  </si>
  <si>
    <t>Beschäftigungsausmaß im Unternehmen</t>
  </si>
  <si>
    <t>Max Mustermann</t>
  </si>
  <si>
    <t>(Leistungserbringende sind nachweislich selbt im  begünstigten Unternehmen mit vorhabensrelevanter fachlicher Qulifikation tätig)</t>
  </si>
  <si>
    <t>Indirekte Kosten sind jene Kosten, die einem Vorhaben nicht direkt zugerechnet werden können. Indirekte Kosten fallen in der Regel für die Aufrechterhaltung des Betriebes bzw. der Organisation an, und diese bildet wiederum die Voraussetzung dafür, dass ein Vorhaben abgewickelt werden kann. Indirekte Kosten sind als Pauschale in der Höhe von 20% (gem. NFFR Art. 8, gemäß Anhang 1 der gegenständlichen Regeln), festgelegt im Fördervertrag.</t>
  </si>
  <si>
    <t>Angebot [Datum]</t>
  </si>
  <si>
    <t>je Mitarbeiterin bzw. Mitarbeiter ist ein Tabellenblatt auszufüllen</t>
  </si>
  <si>
    <t>Beschreibung der durchgeführten projektrelevanten Tätigkeit gem. Arbeitspakete</t>
  </si>
  <si>
    <t>Erklärung zur Endabrechnung</t>
  </si>
  <si>
    <t>Fördernehmerin</t>
  </si>
  <si>
    <t>Bei Projekten, welche unter der De-Minimis-Verordnung gefördert wurden, gibt die Fördernehmerin bekannt, dass er in den letzten 3 Geschäftsjahren folgende weitere De-Minimis-Förderungen erhalten hat:</t>
  </si>
  <si>
    <t>Die Fördernehmerin bestätigt, dass keine Lieferungen von verbundenen Unternehmen im Rahmen der Bearbeitung des Projektes in Anspruch genommen wurden.</t>
  </si>
  <si>
    <t>Die Fördernehmerin  bestätigt, dass die angeführten Investitionskosten im Anlagevermögen aktiviert wurden.</t>
  </si>
  <si>
    <t>Die Fördernehmerin  bestätigt, dass die angeführten Rechnungen vollständig bezahlt wurden und (bei Endabrechnung) das Projekt abgeschlossen ist</t>
  </si>
  <si>
    <t>Firmenmäßige Fertigung der Fördernehmerin</t>
  </si>
  <si>
    <t>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t>
  </si>
  <si>
    <t xml:space="preserve"> Endbericht</t>
  </si>
  <si>
    <t xml:space="preserve">Zuordnung lt. Fördervertrag </t>
  </si>
  <si>
    <t>genehmigter Betrag lt. Fördervertrag</t>
  </si>
  <si>
    <t xml:space="preserve">getätigte Ausgaben pro Kostenart </t>
  </si>
  <si>
    <t>Vorname, Nachname:</t>
  </si>
  <si>
    <t>Summe Ist Stunden (lt. FB Tätigkeiten) in Dezimal</t>
  </si>
  <si>
    <t>Geben Sie die Namen der Projektmitarbeitinnen und Projektmitarbeiter ein und  tragen Sie die tatsächlichen Projektstunden lt. Formblatt 1 "Tätigkeiten" ein. 
Für alle Projektmitarbeiter ist der gleiche Stundensatz von € 30 zu verwenden.</t>
  </si>
  <si>
    <t xml:space="preserve"> F&amp;E Mitarbeiterin, Mitarbeiter bzw. Experten und Expertinnen (lt. FB 1 Tätigkeiten pro MA)</t>
  </si>
  <si>
    <t>Kostenpauschale Unternehmerlon</t>
  </si>
  <si>
    <t>Bestell-datum</t>
  </si>
  <si>
    <t>Valuta</t>
  </si>
  <si>
    <t>FLC nicht förderbar</t>
  </si>
  <si>
    <t>Zahlungsbetrag Netto</t>
  </si>
  <si>
    <t>Projektlaufzeit</t>
  </si>
  <si>
    <r>
      <t xml:space="preserve">Zur klaren Darstellung der inhaltlichen Angaben des Projektes muss der unten angeführte Projektstrukturplan ausgefüllt werden. </t>
    </r>
    <r>
      <rPr>
        <b/>
        <sz val="10"/>
        <rFont val="Arial"/>
        <family val="2"/>
      </rPr>
      <t>Das Projekt ist inhaltlich in Arbeitspakete und Unterarbeitspakete zu teilen, die jeweils aussagekräftig zu beschreiben sind. Achten Sie darauf, dass die Arbeit- bzw. Unterarbeitspakte so beschrieben sind, dass die Förderstelle die in den einzelnen Arbeitspaketen geplanten Stunden nachvollziehen kann.</t>
    </r>
  </si>
  <si>
    <r>
      <rPr>
        <b/>
        <sz val="10"/>
        <rFont val="Arial"/>
        <family val="2"/>
      </rPr>
      <t>Bitte beachten Sie:</t>
    </r>
    <r>
      <rPr>
        <sz val="10"/>
        <rFont val="Arial"/>
        <family val="2"/>
      </rPr>
      <t xml:space="preserve"> Es sind nur </t>
    </r>
    <r>
      <rPr>
        <b/>
        <sz val="10"/>
        <rFont val="Arial"/>
        <family val="2"/>
      </rPr>
      <t>projektrelevante</t>
    </r>
    <r>
      <rPr>
        <sz val="10"/>
        <rFont val="Arial"/>
        <family val="2"/>
      </rPr>
      <t xml:space="preserve"> Stunden der Projektmitarbeiterinnen und Projektmitarbeiter förderbar. Diese Stunden sind bei der Endabrechnung anhand von detaillierten, aussagekräftigen Tätigkeitsaufzeichnungen nachzuweisen. (Formblatt = FB Tätigkeiten). Es wird empfohlen die Tätigkeitsaufzeichnungen ab Projektbeginn zu führen.  Tätigkeiten in Bezug auf die Förderabwicklung sind nicht förderfähig.</t>
    </r>
  </si>
  <si>
    <t>Wird von Förderstelle ausgefüllt</t>
  </si>
  <si>
    <t>Die Fördernehmerin erklärt hiermit ausdrücklich, dass die Angaben in den vorliegenden Formblättern über die gesamten Projektkosten in Höhe von</t>
  </si>
  <si>
    <t>Beschäftigungs-ausmaß:</t>
  </si>
  <si>
    <t>Projektmitarbeiterin, Projektmitarbeiter</t>
  </si>
  <si>
    <t xml:space="preserve">Formblatt für Tätigkeitsaufzeichnungen </t>
  </si>
  <si>
    <t xml:space="preserve">Projektstunden IST </t>
  </si>
  <si>
    <t>h in Dezimal</t>
  </si>
  <si>
    <t xml:space="preserve">Gelb hinterlegte Felder werden von der Förderderstelle ausgefüllt. </t>
  </si>
  <si>
    <r>
      <t xml:space="preserve">Für die </t>
    </r>
    <r>
      <rPr>
        <b/>
        <sz val="10"/>
        <color indexed="51"/>
        <rFont val="Arial"/>
        <family val="2"/>
      </rPr>
      <t>Antragseinreichung</t>
    </r>
    <r>
      <rPr>
        <b/>
        <sz val="10"/>
        <rFont val="Arial"/>
        <family val="2"/>
      </rPr>
      <t xml:space="preserve"> sind nur die </t>
    </r>
    <r>
      <rPr>
        <b/>
        <sz val="10"/>
        <color indexed="51"/>
        <rFont val="Arial"/>
        <family val="2"/>
      </rPr>
      <t>orange</t>
    </r>
    <r>
      <rPr>
        <b/>
        <sz val="10"/>
        <rFont val="Arial"/>
        <family val="2"/>
      </rPr>
      <t xml:space="preserve"> markierten Registerkarten auszufüllen!</t>
    </r>
  </si>
  <si>
    <t>Stundenanzahl Dezimalzahlen pro Tag</t>
  </si>
  <si>
    <t>von bis [tt/mm/jj] bis [tt/mm/jj]</t>
  </si>
  <si>
    <t>FLC Ergebnis</t>
  </si>
  <si>
    <t>zB Maschinen</t>
  </si>
  <si>
    <t>zb Instrumente</t>
  </si>
  <si>
    <t>zB Ausrüstung</t>
  </si>
  <si>
    <t>zB div. Hardware</t>
  </si>
  <si>
    <t>zB div. Sofware für die Projektumsetzung</t>
  </si>
  <si>
    <t>zB. Abschreibungsdauer in Monaten</t>
  </si>
  <si>
    <t>zB div. Instrumente</t>
  </si>
  <si>
    <t>Aktivierung</t>
  </si>
  <si>
    <t>Ja</t>
  </si>
  <si>
    <t>Nein</t>
  </si>
  <si>
    <t>Nachweis: Anlagenverzeichnis  bitte der Abrechnung beilegen.</t>
  </si>
  <si>
    <t>Sabine Musterfrau</t>
  </si>
  <si>
    <t>AP 1.1.</t>
  </si>
  <si>
    <t>AP 1.2.</t>
  </si>
  <si>
    <r>
      <t xml:space="preserve">Geben Sie die Namen, die Funktion im Unternehmen und die Tätigkeiten im Projekt der Projektmiterarbeiterinnen und Projektmitarbeiter ein und tragen Sie zusätzlich die jeweils geplanten Projektstunden ein. 
</t>
    </r>
    <r>
      <rPr>
        <b/>
        <sz val="10"/>
        <rFont val="Arial"/>
        <family val="2"/>
      </rPr>
      <t>Der Pauschalstundensatz von € 30,- ist für alle Projektmitarbeiterinnen und Projektmitarbeiter anzuwenden.</t>
    </r>
  </si>
  <si>
    <t>geplante Projektstunden</t>
  </si>
  <si>
    <t>Summe Personalkosten</t>
  </si>
  <si>
    <t>geplante Kosten</t>
  </si>
  <si>
    <r>
      <t xml:space="preserve">Es können Gemeinkosten pauschal </t>
    </r>
    <r>
      <rPr>
        <sz val="10"/>
        <rFont val="Arial"/>
        <family val="2"/>
      </rPr>
      <t>als zuschussfähige Kosten geltend gemacht werden.</t>
    </r>
  </si>
  <si>
    <t>drop down</t>
  </si>
  <si>
    <t>Summe Instrumente und Ausrüstungen</t>
  </si>
  <si>
    <t>Bezeichnung
Instrument/Ausrüstung</t>
  </si>
  <si>
    <t>Firma ABC</t>
  </si>
  <si>
    <t>Kosten lt. Angebot</t>
  </si>
  <si>
    <t>Anschaffungswert lt. Angebot</t>
  </si>
  <si>
    <t>Stundenanzahl in hh:mm</t>
  </si>
  <si>
    <t>Geschäftskonto lautend auf</t>
  </si>
  <si>
    <t>Rechnungs-betrag in € ohne USt</t>
  </si>
  <si>
    <t>Rechnungs-betrag in €
inkl. USt</t>
  </si>
  <si>
    <t>Zahlungs-betrag
inkl. USt in €</t>
  </si>
  <si>
    <t>Aktiviertiert lt. Anlagenverzeichnis</t>
  </si>
  <si>
    <t>Summe Externe Dienstleistungen</t>
  </si>
  <si>
    <t>zB PKW, Fuhrpark</t>
  </si>
  <si>
    <r>
      <t xml:space="preserve">Legen Sie dieser Aufstellung eine Bestätigung der  ÖGK NÖ über den Mitarbeiterstand, </t>
    </r>
    <r>
      <rPr>
        <b/>
        <sz val="10"/>
        <rFont val="Arial"/>
        <family val="2"/>
      </rPr>
      <t>inklusive Auflistung aller Projektmitarbeitenden</t>
    </r>
    <r>
      <rPr>
        <sz val="10"/>
        <rFont val="Arial"/>
        <family val="2"/>
      </rPr>
      <t xml:space="preserve"> im Unternehmen, bei.</t>
    </r>
  </si>
  <si>
    <t>Bitte füllen Sie nur die weißen Feldern aus.</t>
  </si>
  <si>
    <r>
      <t xml:space="preserve">Für Vergütungen von Einzelunternehmerinnen/Einzelungernehmer und Personengesellschafterinnen /Personengesellschafter sind zur Rechtfertigung des gewählten Stundensatzes die projektrelevante Qualifikation, die Funktion im Projekt sowie der dazu im Unternehmen verwendete Kollektivvertrag anzugeben. </t>
    </r>
    <r>
      <rPr>
        <b/>
        <sz val="11"/>
        <rFont val="Arial"/>
        <family val="2"/>
      </rPr>
      <t>Weiters muss aus den übersandten Unterlagen die Bestätigung der Selbständigkeit klar ersichtlich sein.</t>
    </r>
  </si>
  <si>
    <t>Ich beantrage eine Gemeinkostenpauschale für indirekte Kosten in der Höhe von 20 % gem. NFFR Art. 8 (2) lit b. der gegenständlichen Regeln:</t>
  </si>
  <si>
    <r>
      <t xml:space="preserve">Zur Förderung eingereicht werden können ausschließlich Kosten für </t>
    </r>
    <r>
      <rPr>
        <b/>
        <sz val="10"/>
        <rFont val="Arial"/>
        <family val="2"/>
      </rPr>
      <t>Neuanschaffungen</t>
    </r>
    <r>
      <rPr>
        <sz val="10"/>
        <rFont val="Arial"/>
        <family val="2"/>
      </rPr>
      <t xml:space="preserve"> von F&amp;E spezifischen Instrumenten und Ausrüstungen, soweit und solange sie für das Projekt genutzt werden (anteilige AfA für Nutzungsdauer im Projekt). Die Förderung von allgemeiner Büro- und Geschäftsausstattung sowie Betriebs-und Materialkosten ist nicht möglich.</t>
    </r>
  </si>
  <si>
    <t>Bitte füllen Sie pro Instrument, Maschine usw. eine eigene Zeile aus. Tragen Sie hier den  Neuanschaffungswert lt. Angebot ein, zusätzlich geben Sie die Abschreibungsdauer und die geplante Nutzungsdauer im Projekt an. Nachweise dazu: Angebot zur geplanten Anschaffung.</t>
  </si>
  <si>
    <t>Bitte füllen Sie pro Lieferfirma (externen Dienstleister) eine eigene Zeile aus. Tragen Sie ein, für welche Aufgaben die jeweilige Lieferfirma beauftragt werden soll. Nachweise dazu: Angebot</t>
  </si>
  <si>
    <t>Zur Förderung eingereicht werden können ausschließlich projektrelevante Kosten für Auftragsforschung, den Zukauf von Fachwissen sowie externe Kosten von Durchführbarkeitsstudien (technisch Durchführbarkeitsstudien sowie wirtschaftliche Marktumsetzungsstudien).</t>
  </si>
  <si>
    <r>
      <t>Bitte beachten Sie:</t>
    </r>
    <r>
      <rPr>
        <sz val="10"/>
        <rFont val="Arial"/>
        <family val="2"/>
      </rPr>
      <t xml:space="preserve"> Nachweis der  Projektrelevanz anhand von z. B. aussagekräftigen Angeboten, Beauftragungen und Leitungsnachweisen</t>
    </r>
  </si>
  <si>
    <t>Projekt Istkosten
in €</t>
  </si>
  <si>
    <r>
      <t>Geben Sie die Namen der Unternehmer an, und tragen Sie den Zeitraum, die Tätigkeiten im Projekt (gemäß Arbeitspakete) und die tatsächlichen Projektstunden ein.
Für alle Unternehmer ist der gleiche Stundensatz von</t>
    </r>
    <r>
      <rPr>
        <sz val="11"/>
        <color indexed="10"/>
        <rFont val="Arial"/>
        <family val="2"/>
      </rPr>
      <t xml:space="preserve"> </t>
    </r>
    <r>
      <rPr>
        <sz val="11"/>
        <rFont val="Arial"/>
        <family val="2"/>
      </rPr>
      <t xml:space="preserve">€ 36,02 zu verwenden. Max. 860h Pro Jahr.
</t>
    </r>
  </si>
  <si>
    <t>zB. Abschreibungsdauer in Monaten https://www.ris.bka.gv.at/Dokumente/Bundesnormen/NOR40200321/II__17_2018_Anlage_7.pdf</t>
  </si>
  <si>
    <t>https://www.ris.bka.gv.at/Dokumente/Bundesnormen/NOR40200321/II__17_2018_Anlage_7.pdf</t>
  </si>
  <si>
    <t>zB. Nutzungsdauer im Projekt in Monaten</t>
  </si>
  <si>
    <t>Zahlungsbetrag
inkl. USt in €</t>
  </si>
  <si>
    <t>Bruttobetrag lt. Zahlungsbeleg  (abzgl. Angebotener Skonto,Rabate, Deckungs-u. Haftungsrücklässe</t>
  </si>
  <si>
    <t>Skonti, Rabatte 
in € inkl. USt.</t>
  </si>
  <si>
    <t>Bruttobetrag lt. Zahlungsbetrag (abzgl. Angebotene Skonto, Rabatte, Deckungs- u.. Haftungsrücklässe)</t>
  </si>
  <si>
    <t xml:space="preserve">Rechnungsbetrag in € ohne USt. abzgl. Skonto / Rabatte ... </t>
  </si>
  <si>
    <t>Nettobetrag für die Berechnung des förderungsrelevanten Nettobetrag abzüglich der anteiligen AfA</t>
  </si>
  <si>
    <t xml:space="preserve">Nutzungsdauer im Projekt </t>
  </si>
  <si>
    <t>[in Monaten] (zB Projektlaufzeit)</t>
  </si>
  <si>
    <t>Vorname, Nachname des selbstständig Erwerbstätigen</t>
  </si>
  <si>
    <t>Forschung- und Technologieentwicklung Qualität (betrieblich)</t>
  </si>
  <si>
    <t>Betrag in € (tatsächliche gesamte Projekt-Istkosten)</t>
  </si>
  <si>
    <t>Vorname, Nachname der selbständig Erwerbstätigen</t>
  </si>
  <si>
    <t>Grau hinterlegte Felder werden automatisch ausgefüllt bzw. sind Formeln hinterlegt.</t>
  </si>
  <si>
    <t>sechs Umweltziele dar:</t>
  </si>
  <si>
    <t>a) Klimaschutz</t>
  </si>
  <si>
    <t>b) Anpassung an den Klimawandel</t>
  </si>
  <si>
    <t>c) Nachhaltige Nutzung und Schutz von Wasser- und Meeresressourcen</t>
  </si>
  <si>
    <t>d) Übergang zu einer Kreislaufwirtschaft</t>
  </si>
  <si>
    <t>e) Vermeidung und Verminderung der Umweltverschmutzung</t>
  </si>
  <si>
    <t>f) Schutz und Wiederherstellung der Biodiversität und der Ökosysteme</t>
  </si>
  <si>
    <r>
      <t xml:space="preserve">Beschreibung des Projektes/ des Vorhabens </t>
    </r>
    <r>
      <rPr>
        <i/>
        <sz val="11"/>
        <rFont val="Arial"/>
        <family val="2"/>
      </rPr>
      <t>(alternativ: Projektbericht als Beilage)</t>
    </r>
  </si>
  <si>
    <r>
      <t xml:space="preserve">Beschreibung der Erreichung der Projekt- bzw. Vorhabensziele </t>
    </r>
    <r>
      <rPr>
        <i/>
        <sz val="11"/>
        <rFont val="Arial"/>
        <family val="2"/>
      </rPr>
      <t>(alternativ: Projektbericht als Beilage)</t>
    </r>
  </si>
  <si>
    <r>
      <rPr>
        <b/>
        <sz val="11"/>
        <rFont val="Arial"/>
        <family val="2"/>
      </rPr>
      <t>ÖkoBonus:</t>
    </r>
    <r>
      <rPr>
        <sz val="11"/>
        <rFont val="Arial"/>
        <family val="2"/>
      </rPr>
      <t xml:space="preserve"> 
Das Projekt trägt positiv bei zur Umwelt- und Klimaschutz inklusive Emmissionen, Wasser- oder Bodenbelastung, Ressourcenverbrauch, verantwortungsvoller Konsum, Kreislaufwirtschaft; Energieverbrauch und saubere Energie, Mobilität und Verkehr. Diese Effekte sind nachhaltig.</t>
    </r>
  </si>
  <si>
    <t>Programmierung (AP:)</t>
  </si>
  <si>
    <t>[Definition laut AP]</t>
  </si>
  <si>
    <t>[Forschung, Entwicklung,..]</t>
  </si>
  <si>
    <t>[in %, zB.: Vollbeschäftigt:100%)</t>
  </si>
  <si>
    <t>Beschäftigungs-ausmaß (in %):</t>
  </si>
  <si>
    <t xml:space="preserve">UnternehmerIn </t>
  </si>
  <si>
    <t>Projektstandort</t>
  </si>
  <si>
    <t>Anschrift, Firmensitz</t>
  </si>
  <si>
    <t>Gewerbescheinnummer, Geburtsdatum, FB-Nummer ODER ZVR-Nummer</t>
  </si>
  <si>
    <t xml:space="preserve">Endabrechnung </t>
  </si>
  <si>
    <t>Drop&amp;down</t>
  </si>
  <si>
    <t>JA</t>
  </si>
  <si>
    <t>wenn Ja: siehe Auflagen im FV: kurze Beschreibung der erreichten umweltrelevanten Projektziele</t>
  </si>
  <si>
    <r>
      <t xml:space="preserve">Der Unternehmerlohn ist für KMUs förderbar. Für nachweislich aufgewendete eigene unbezahlte Arbeitsleistung von selbstständig Erwerbstätigen (nicht angestellte Personengesellschafter, Einzelunternehmer, Freiberufler etc.) kann eine Kostenpauschale in Höhe von </t>
    </r>
    <r>
      <rPr>
        <b/>
        <sz val="11"/>
        <rFont val="Arial"/>
        <family val="2"/>
      </rPr>
      <t>€ 66,62 Euro pro Stunde</t>
    </r>
    <r>
      <rPr>
        <sz val="11"/>
        <rFont val="Arial"/>
        <family val="2"/>
      </rPr>
      <t xml:space="preserve"> laut Zeitaufzeichnungen im maximalen Ausmaß von max. 860 Stunden pro Person und Jahr anerkannt werden. Unternehmerlöhne für Einzelunternehmerinnen/Einzelungernehmer oder Personengesellschafterinnen/Personengesellschafter sind wie  freiwillige unbezahlte Arbeit mit Stunden- oder Tagessätzen zu bewerten. siehe Art. 9 NFFR.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</si>
</sst>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 #,##0.00\ [$€]_-;_-* &quot;-&quot;??\ [$€]_-;_-@_-"/>
    <numFmt numFmtId="165" formatCode="dd/mm/yy"/>
    <numFmt numFmtId="166" formatCode="&quot;€&quot;\ #,##0.00"/>
    <numFmt numFmtId="167" formatCode="_-[$€-C07]\ * #,##0.00_-;\-[$€-C07]\ * #,##0.00_-;_-[$€-C07]\ * &quot;-&quot;??_-;_-@_-"/>
    <numFmt numFmtId="168" formatCode="_-* #,##0.00\ [$€-407]_-;\-* #,##0.00\ [$€-407]_-;_-* &quot;-&quot;??\ [$€-407]_-;_-@_-"/>
    <numFmt numFmtId="169" formatCode="[hh]:mm"/>
    <numFmt numFmtId="170" formatCode="h:mm;@"/>
  </numFmts>
  <fonts count="40" x14ac:knownFonts="1">
    <font>
      <sz val="10"/>
      <name val="Arial"/>
    </font>
    <font>
      <sz val="10"/>
      <name val="Arial"/>
      <family val="2"/>
    </font>
    <font>
      <sz val="8"/>
      <name val="Arial"/>
      <family val="2"/>
    </font>
    <font>
      <b/>
      <sz val="12"/>
      <name val="Arial"/>
      <family val="2"/>
    </font>
    <font>
      <b/>
      <sz val="10"/>
      <name val="Arial"/>
      <family val="2"/>
    </font>
    <font>
      <b/>
      <sz val="14"/>
      <name val="Arial"/>
      <family val="2"/>
    </font>
    <font>
      <sz val="10"/>
      <name val="Arial"/>
      <family val="2"/>
    </font>
    <font>
      <u/>
      <sz val="10"/>
      <color indexed="12"/>
      <name val="Arial"/>
      <family val="2"/>
    </font>
    <font>
      <b/>
      <sz val="14"/>
      <color indexed="9"/>
      <name val="Arial"/>
      <family val="2"/>
    </font>
    <font>
      <sz val="10"/>
      <color indexed="9"/>
      <name val="Arial"/>
      <family val="2"/>
    </font>
    <font>
      <sz val="10"/>
      <name val="Arial"/>
      <family val="2"/>
    </font>
    <font>
      <sz val="11"/>
      <name val="Arial"/>
      <family val="2"/>
    </font>
    <font>
      <b/>
      <sz val="18"/>
      <color indexed="9"/>
      <name val="Arial"/>
      <family val="2"/>
    </font>
    <font>
      <b/>
      <sz val="18"/>
      <name val="Arial"/>
      <family val="2"/>
    </font>
    <font>
      <sz val="16"/>
      <name val="Arial"/>
      <family val="2"/>
    </font>
    <font>
      <sz val="16"/>
      <name val="Arial"/>
      <family val="2"/>
    </font>
    <font>
      <sz val="16"/>
      <color indexed="9"/>
      <name val="Arial"/>
      <family val="2"/>
    </font>
    <font>
      <sz val="10"/>
      <name val="Arial"/>
      <family val="2"/>
    </font>
    <font>
      <b/>
      <sz val="16"/>
      <color indexed="9"/>
      <name val="Arial"/>
      <family val="2"/>
    </font>
    <font>
      <b/>
      <sz val="16"/>
      <color indexed="9"/>
      <name val="Arial"/>
      <family val="2"/>
    </font>
    <font>
      <sz val="16"/>
      <color indexed="9"/>
      <name val="Arial"/>
      <family val="2"/>
    </font>
    <font>
      <b/>
      <sz val="11"/>
      <name val="Arial"/>
      <family val="2"/>
    </font>
    <font>
      <i/>
      <sz val="8"/>
      <name val="Arial"/>
      <family val="2"/>
    </font>
    <font>
      <sz val="10"/>
      <color indexed="9"/>
      <name val="Arial"/>
      <family val="2"/>
    </font>
    <font>
      <b/>
      <sz val="10"/>
      <color indexed="51"/>
      <name val="Arial"/>
      <family val="2"/>
    </font>
    <font>
      <b/>
      <sz val="10"/>
      <color indexed="30"/>
      <name val="Arial"/>
      <family val="2"/>
    </font>
    <font>
      <b/>
      <i/>
      <sz val="10"/>
      <name val="Arial"/>
      <family val="2"/>
    </font>
    <font>
      <i/>
      <sz val="10"/>
      <name val="Arial"/>
      <family val="2"/>
    </font>
    <font>
      <sz val="11"/>
      <color indexed="10"/>
      <name val="Arial"/>
      <family val="2"/>
    </font>
    <font>
      <sz val="9"/>
      <color indexed="81"/>
      <name val="Segoe UI"/>
      <family val="2"/>
    </font>
    <font>
      <b/>
      <sz val="9"/>
      <color indexed="81"/>
      <name val="Segoe UI"/>
      <family val="2"/>
    </font>
    <font>
      <sz val="10"/>
      <name val="Arial"/>
      <family val="2"/>
    </font>
    <font>
      <b/>
      <i/>
      <sz val="9"/>
      <name val="Arial"/>
      <family val="2"/>
    </font>
    <font>
      <b/>
      <sz val="22"/>
      <color indexed="9"/>
      <name val="Arial"/>
      <family val="2"/>
    </font>
    <font>
      <b/>
      <sz val="10"/>
      <color rgb="FFFF0000"/>
      <name val="Arial"/>
      <family val="2"/>
    </font>
    <font>
      <u/>
      <sz val="10"/>
      <color theme="4" tint="-0.249977111117893"/>
      <name val="Arial"/>
      <family val="2"/>
    </font>
    <font>
      <sz val="10"/>
      <color theme="0"/>
      <name val="Arial"/>
      <family val="2"/>
    </font>
    <font>
      <b/>
      <sz val="12"/>
      <color rgb="FFFF0000"/>
      <name val="Arial"/>
      <family val="2"/>
    </font>
    <font>
      <i/>
      <sz val="11"/>
      <name val="Arial"/>
      <family val="2"/>
    </font>
    <font>
      <sz val="12"/>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medium">
        <color indexed="64"/>
      </left>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top/>
      <bottom style="hair">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medium">
        <color indexed="64"/>
      </top>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s>
  <cellStyleXfs count="10">
    <xf numFmtId="0" fontId="0" fillId="0" borderId="0"/>
    <xf numFmtId="164" fontId="6"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9" fontId="10" fillId="0" borderId="0" applyFont="0" applyFill="0" applyBorder="0" applyAlignment="0" applyProtection="0"/>
    <xf numFmtId="9" fontId="6" fillId="0" borderId="0" applyFont="0" applyFill="0" applyBorder="0" applyAlignment="0" applyProtection="0"/>
    <xf numFmtId="0" fontId="10" fillId="0" borderId="0"/>
    <xf numFmtId="0" fontId="6" fillId="0" borderId="0"/>
    <xf numFmtId="0" fontId="6" fillId="0" borderId="0"/>
    <xf numFmtId="0" fontId="6" fillId="0" borderId="0"/>
  </cellStyleXfs>
  <cellXfs count="597">
    <xf numFmtId="0" fontId="0" fillId="0" borderId="0" xfId="0"/>
    <xf numFmtId="0" fontId="4" fillId="0" borderId="0" xfId="0" applyFont="1"/>
    <xf numFmtId="0" fontId="10" fillId="0" borderId="0" xfId="0" applyFont="1"/>
    <xf numFmtId="0" fontId="4" fillId="2" borderId="1" xfId="0" applyFont="1" applyFill="1" applyBorder="1" applyAlignment="1">
      <alignment horizontal="center" vertical="center" wrapText="1"/>
    </xf>
    <xf numFmtId="0" fontId="0" fillId="0" borderId="2" xfId="0" applyBorder="1"/>
    <xf numFmtId="0" fontId="10" fillId="0" borderId="2" xfId="0" applyFont="1" applyBorder="1" applyAlignment="1">
      <alignment wrapText="1"/>
    </xf>
    <xf numFmtId="4" fontId="0" fillId="0" borderId="2" xfId="0" applyNumberFormat="1" applyBorder="1"/>
    <xf numFmtId="4" fontId="10" fillId="0" borderId="2" xfId="0" applyNumberFormat="1" applyFont="1" applyBorder="1"/>
    <xf numFmtId="0" fontId="0" fillId="0" borderId="4" xfId="0" applyBorder="1"/>
    <xf numFmtId="0" fontId="10" fillId="0" borderId="4" xfId="0" applyFont="1" applyBorder="1" applyAlignment="1">
      <alignment wrapText="1"/>
    </xf>
    <xf numFmtId="4" fontId="0" fillId="0" borderId="4" xfId="0" applyNumberFormat="1" applyBorder="1"/>
    <xf numFmtId="0" fontId="0" fillId="0" borderId="0" xfId="0" applyAlignment="1">
      <alignment vertical="center"/>
    </xf>
    <xf numFmtId="0" fontId="6" fillId="0" borderId="0" xfId="7" applyAlignment="1">
      <alignment wrapText="1"/>
    </xf>
    <xf numFmtId="0" fontId="2" fillId="0" borderId="0" xfId="0" applyFont="1" applyAlignment="1">
      <alignment horizontal="center"/>
    </xf>
    <xf numFmtId="0" fontId="6" fillId="0" borderId="0" xfId="7"/>
    <xf numFmtId="0" fontId="6" fillId="0" borderId="0" xfId="7" applyAlignment="1">
      <alignment horizontal="center"/>
    </xf>
    <xf numFmtId="0" fontId="6" fillId="0" borderId="0" xfId="7" applyAlignment="1">
      <alignment horizontal="center" vertical="center" wrapText="1"/>
    </xf>
    <xf numFmtId="0" fontId="2" fillId="3" borderId="5" xfId="7" applyFont="1" applyFill="1" applyBorder="1" applyAlignment="1">
      <alignment horizontal="center" vertical="center" wrapText="1"/>
    </xf>
    <xf numFmtId="0" fontId="2" fillId="3" borderId="6" xfId="7" applyFont="1" applyFill="1" applyBorder="1" applyAlignment="1">
      <alignment horizontal="center" vertical="center" wrapText="1"/>
    </xf>
    <xf numFmtId="4" fontId="0" fillId="3" borderId="7" xfId="5" applyNumberFormat="1" applyFont="1" applyFill="1" applyBorder="1" applyAlignment="1">
      <alignment horizontal="right" vertical="center" wrapText="1"/>
    </xf>
    <xf numFmtId="4" fontId="0" fillId="3" borderId="8" xfId="5" applyNumberFormat="1" applyFont="1" applyFill="1" applyBorder="1" applyAlignment="1">
      <alignment horizontal="right" vertical="center" wrapText="1"/>
    </xf>
    <xf numFmtId="0" fontId="4" fillId="2" borderId="10" xfId="0" applyFont="1" applyFill="1" applyBorder="1" applyAlignment="1">
      <alignment horizontal="center" vertical="center" wrapText="1"/>
    </xf>
    <xf numFmtId="0" fontId="0" fillId="0" borderId="3" xfId="0" applyBorder="1"/>
    <xf numFmtId="0" fontId="6" fillId="0" borderId="3" xfId="0" applyFont="1" applyBorder="1" applyAlignment="1">
      <alignment wrapText="1"/>
    </xf>
    <xf numFmtId="166" fontId="0" fillId="0" borderId="3" xfId="0" applyNumberFormat="1" applyBorder="1"/>
    <xf numFmtId="1" fontId="0" fillId="0" borderId="3" xfId="0" applyNumberFormat="1" applyBorder="1"/>
    <xf numFmtId="168" fontId="6" fillId="0" borderId="11" xfId="2" applyNumberFormat="1" applyFont="1" applyBorder="1" applyAlignment="1">
      <alignment vertical="center" wrapText="1"/>
    </xf>
    <xf numFmtId="168" fontId="6" fillId="0" borderId="12" xfId="2" applyNumberFormat="1" applyFont="1" applyBorder="1" applyAlignment="1">
      <alignment vertical="center" wrapText="1"/>
    </xf>
    <xf numFmtId="0" fontId="18" fillId="0" borderId="0" xfId="0" applyFont="1" applyAlignment="1">
      <alignment horizontal="center" vertical="top" wrapText="1"/>
    </xf>
    <xf numFmtId="0" fontId="6" fillId="0" borderId="0" xfId="0" applyFont="1" applyAlignment="1">
      <alignment vertical="center"/>
    </xf>
    <xf numFmtId="0" fontId="6" fillId="0" borderId="0" xfId="0" applyFont="1" applyAlignment="1">
      <alignment horizontal="center" vertical="center"/>
    </xf>
    <xf numFmtId="4" fontId="6" fillId="6" borderId="7" xfId="7" applyNumberFormat="1" applyFill="1" applyBorder="1" applyAlignment="1">
      <alignment vertical="center" wrapText="1"/>
    </xf>
    <xf numFmtId="9" fontId="31" fillId="6" borderId="8" xfId="5" applyFont="1" applyFill="1" applyBorder="1" applyAlignment="1">
      <alignment horizontal="center" vertical="center" wrapText="1"/>
    </xf>
    <xf numFmtId="168" fontId="6" fillId="0" borderId="14" xfId="2" applyNumberFormat="1" applyFont="1" applyBorder="1" applyAlignment="1">
      <alignment vertical="center" wrapText="1"/>
    </xf>
    <xf numFmtId="168" fontId="6" fillId="6" borderId="8" xfId="2" applyNumberFormat="1" applyFont="1" applyFill="1" applyBorder="1" applyAlignment="1">
      <alignment vertical="center" wrapText="1"/>
    </xf>
    <xf numFmtId="168" fontId="6" fillId="6" borderId="16" xfId="2" applyNumberFormat="1" applyFont="1" applyFill="1" applyBorder="1" applyAlignment="1">
      <alignment vertical="center" wrapText="1"/>
    </xf>
    <xf numFmtId="168" fontId="6" fillId="6" borderId="18" xfId="2" applyNumberFormat="1" applyFont="1" applyFill="1" applyBorder="1" applyAlignment="1">
      <alignment vertical="center" wrapText="1"/>
    </xf>
    <xf numFmtId="168" fontId="4" fillId="6" borderId="15" xfId="2" applyNumberFormat="1" applyFont="1" applyFill="1" applyBorder="1" applyAlignment="1">
      <alignment vertical="center" wrapText="1"/>
    </xf>
    <xf numFmtId="4" fontId="6" fillId="6" borderId="19" xfId="7" applyNumberFormat="1" applyFill="1" applyBorder="1" applyAlignment="1">
      <alignment vertical="center" wrapText="1"/>
    </xf>
    <xf numFmtId="9" fontId="31" fillId="6" borderId="20" xfId="5" applyFont="1" applyFill="1" applyBorder="1" applyAlignment="1">
      <alignment horizontal="center" vertical="center" wrapText="1"/>
    </xf>
    <xf numFmtId="4" fontId="4" fillId="6" borderId="1" xfId="7" applyNumberFormat="1" applyFont="1" applyFill="1" applyBorder="1" applyAlignment="1">
      <alignment vertical="center" wrapText="1"/>
    </xf>
    <xf numFmtId="9" fontId="4" fillId="6" borderId="15" xfId="5" applyFont="1" applyFill="1" applyBorder="1" applyAlignment="1">
      <alignment horizontal="center" vertical="center" wrapText="1"/>
    </xf>
    <xf numFmtId="9" fontId="0" fillId="0" borderId="21" xfId="5" applyFont="1" applyBorder="1" applyAlignment="1">
      <alignment vertical="center" wrapText="1"/>
    </xf>
    <xf numFmtId="9" fontId="0" fillId="0" borderId="22" xfId="5" applyFont="1" applyBorder="1" applyAlignment="1">
      <alignment vertical="center" wrapText="1"/>
    </xf>
    <xf numFmtId="4" fontId="0" fillId="3" borderId="19" xfId="5" applyNumberFormat="1" applyFont="1" applyFill="1" applyBorder="1" applyAlignment="1">
      <alignment horizontal="right" vertical="center" wrapText="1"/>
    </xf>
    <xf numFmtId="4" fontId="0" fillId="3" borderId="20" xfId="5" applyNumberFormat="1" applyFont="1" applyFill="1" applyBorder="1" applyAlignment="1">
      <alignment horizontal="right" vertical="center" wrapText="1"/>
    </xf>
    <xf numFmtId="0" fontId="10" fillId="0" borderId="0" xfId="6" applyAlignment="1">
      <alignment wrapText="1"/>
    </xf>
    <xf numFmtId="0" fontId="12" fillId="0" borderId="0" xfId="0" applyFont="1"/>
    <xf numFmtId="0" fontId="3" fillId="2" borderId="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21" fillId="5" borderId="24" xfId="0" applyFont="1" applyFill="1" applyBorder="1" applyAlignment="1">
      <alignment vertical="center"/>
    </xf>
    <xf numFmtId="43" fontId="11" fillId="6" borderId="25" xfId="2" applyFont="1" applyFill="1" applyBorder="1" applyAlignment="1" applyProtection="1">
      <alignment vertical="center"/>
    </xf>
    <xf numFmtId="0" fontId="21" fillId="5" borderId="26" xfId="0" applyFont="1" applyFill="1" applyBorder="1" applyAlignment="1">
      <alignment vertical="center"/>
    </xf>
    <xf numFmtId="43" fontId="11" fillId="6" borderId="27" xfId="2" applyFont="1" applyFill="1" applyBorder="1" applyAlignment="1" applyProtection="1">
      <alignment vertical="center"/>
    </xf>
    <xf numFmtId="0" fontId="21" fillId="5" borderId="28" xfId="0" applyFont="1" applyFill="1" applyBorder="1" applyAlignment="1">
      <alignment vertical="center"/>
    </xf>
    <xf numFmtId="43" fontId="11" fillId="6" borderId="29" xfId="2" applyFont="1" applyFill="1" applyBorder="1" applyAlignment="1" applyProtection="1">
      <alignment vertical="center"/>
    </xf>
    <xf numFmtId="0" fontId="3" fillId="0" borderId="0" xfId="0" applyFont="1" applyAlignment="1">
      <alignment horizontal="left" vertical="center"/>
    </xf>
    <xf numFmtId="0" fontId="34" fillId="0" borderId="0" xfId="0" applyFont="1"/>
    <xf numFmtId="0" fontId="0" fillId="0" borderId="0" xfId="0" applyAlignment="1">
      <alignment horizontal="left" vertical="center"/>
    </xf>
    <xf numFmtId="0" fontId="0" fillId="0" borderId="0" xfId="0" applyAlignment="1">
      <alignment horizontal="left" vertical="center" wrapText="1"/>
    </xf>
    <xf numFmtId="0" fontId="4" fillId="0" borderId="2" xfId="0" applyFont="1" applyBorder="1"/>
    <xf numFmtId="0" fontId="12" fillId="0" borderId="0" xfId="0" applyFont="1" applyAlignment="1">
      <alignment horizontal="center"/>
    </xf>
    <xf numFmtId="0" fontId="13" fillId="0" borderId="0" xfId="0" applyFont="1" applyAlignment="1">
      <alignment horizontal="center"/>
    </xf>
    <xf numFmtId="0" fontId="23" fillId="0" borderId="0" xfId="0" applyFont="1"/>
    <xf numFmtId="0" fontId="9" fillId="0" borderId="0" xfId="0" applyFont="1"/>
    <xf numFmtId="0" fontId="10" fillId="0" borderId="0" xfId="0" applyFont="1" applyAlignment="1">
      <alignment horizontal="left" vertical="top" wrapText="1"/>
    </xf>
    <xf numFmtId="0" fontId="17" fillId="0" borderId="0" xfId="0" applyFont="1"/>
    <xf numFmtId="0" fontId="6" fillId="0" borderId="0" xfId="0" applyFont="1" applyAlignment="1">
      <alignment horizontal="justify" vertical="justify" wrapText="1"/>
    </xf>
    <xf numFmtId="0" fontId="10" fillId="0" borderId="0" xfId="0" applyFont="1" applyAlignment="1">
      <alignment horizontal="justify" vertical="justify" wrapText="1"/>
    </xf>
    <xf numFmtId="0" fontId="4" fillId="2" borderId="10" xfId="0" applyFont="1" applyFill="1" applyBorder="1" applyAlignment="1">
      <alignment horizontal="center" vertical="center"/>
    </xf>
    <xf numFmtId="0" fontId="4" fillId="2" borderId="10" xfId="0" applyFont="1" applyFill="1" applyBorder="1" applyAlignment="1">
      <alignment horizontal="center" wrapText="1"/>
    </xf>
    <xf numFmtId="0" fontId="6" fillId="2" borderId="24" xfId="0" applyFont="1" applyFill="1" applyBorder="1"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7" xfId="0" applyFont="1" applyFill="1" applyBorder="1" applyAlignment="1">
      <alignment horizontal="center" vertical="center"/>
    </xf>
    <xf numFmtId="0" fontId="6" fillId="0" borderId="24" xfId="0" applyFont="1" applyBorder="1" applyAlignment="1">
      <alignment horizontal="center"/>
    </xf>
    <xf numFmtId="0" fontId="4" fillId="0" borderId="3" xfId="0" applyFont="1" applyBorder="1" applyAlignment="1">
      <alignment horizontal="center" vertical="center"/>
    </xf>
    <xf numFmtId="0" fontId="0" fillId="0" borderId="27" xfId="0" applyBorder="1"/>
    <xf numFmtId="0" fontId="4" fillId="0" borderId="26" xfId="0" applyFont="1" applyBorder="1"/>
    <xf numFmtId="0" fontId="4" fillId="0" borderId="32" xfId="0" applyFont="1" applyBorder="1"/>
    <xf numFmtId="0" fontId="0" fillId="0" borderId="26" xfId="0" applyBorder="1" applyAlignment="1">
      <alignment horizontal="right"/>
    </xf>
    <xf numFmtId="0" fontId="0" fillId="0" borderId="27" xfId="0" applyBorder="1" applyAlignment="1">
      <alignment horizontal="center"/>
    </xf>
    <xf numFmtId="0" fontId="0" fillId="0" borderId="26" xfId="0" applyBorder="1"/>
    <xf numFmtId="0" fontId="4" fillId="0" borderId="27" xfId="0" applyFont="1" applyBorder="1" applyAlignment="1">
      <alignment horizontal="center"/>
    </xf>
    <xf numFmtId="0" fontId="6" fillId="0" borderId="26" xfId="0" applyFont="1" applyBorder="1" applyAlignment="1">
      <alignment horizontal="right"/>
    </xf>
    <xf numFmtId="0" fontId="0" fillId="0" borderId="28" xfId="0" applyBorder="1"/>
    <xf numFmtId="0" fontId="4" fillId="0" borderId="4" xfId="0" applyFont="1" applyBorder="1"/>
    <xf numFmtId="0" fontId="0" fillId="0" borderId="29" xfId="0" applyBorder="1"/>
    <xf numFmtId="0" fontId="14" fillId="0" borderId="0" xfId="0" applyFont="1"/>
    <xf numFmtId="0" fontId="2" fillId="0" borderId="0" xfId="0" applyFont="1"/>
    <xf numFmtId="0" fontId="8" fillId="0" borderId="0" xfId="0" applyFont="1" applyAlignment="1">
      <alignment horizontal="center"/>
    </xf>
    <xf numFmtId="0" fontId="21" fillId="2" borderId="33" xfId="0" applyFont="1" applyFill="1" applyBorder="1" applyAlignment="1">
      <alignment horizontal="center"/>
    </xf>
    <xf numFmtId="0" fontId="21" fillId="2" borderId="34" xfId="0" applyFont="1" applyFill="1" applyBorder="1" applyAlignment="1">
      <alignment horizontal="center"/>
    </xf>
    <xf numFmtId="0" fontId="11" fillId="2" borderId="4" xfId="0" applyFont="1" applyFill="1" applyBorder="1" applyAlignment="1">
      <alignment horizontal="center"/>
    </xf>
    <xf numFmtId="0" fontId="11" fillId="2" borderId="35" xfId="0" applyFont="1" applyFill="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10" fillId="0" borderId="0" xfId="6"/>
    <xf numFmtId="0" fontId="4" fillId="0" borderId="0" xfId="6" applyFont="1" applyAlignment="1">
      <alignment horizontal="center"/>
    </xf>
    <xf numFmtId="0" fontId="10" fillId="0" borderId="0" xfId="6" applyAlignment="1">
      <alignment vertical="center" wrapText="1"/>
    </xf>
    <xf numFmtId="0" fontId="4" fillId="2" borderId="33" xfId="0" applyFont="1" applyFill="1" applyBorder="1" applyAlignment="1">
      <alignment horizontal="center" vertical="center" wrapText="1"/>
    </xf>
    <xf numFmtId="0" fontId="4" fillId="0" borderId="0" xfId="0" applyFont="1" applyAlignment="1">
      <alignment horizontal="center" vertical="center" wrapText="1"/>
    </xf>
    <xf numFmtId="0" fontId="6" fillId="2" borderId="4" xfId="0" applyFont="1" applyFill="1" applyBorder="1" applyAlignment="1">
      <alignment horizontal="center" vertical="center"/>
    </xf>
    <xf numFmtId="0" fontId="6" fillId="2" borderId="38" xfId="0" applyFont="1" applyFill="1" applyBorder="1" applyAlignment="1">
      <alignment horizontal="center" vertical="center"/>
    </xf>
    <xf numFmtId="0" fontId="0" fillId="2" borderId="38" xfId="0"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43" fontId="0" fillId="0" borderId="39" xfId="2" applyFont="1" applyFill="1" applyBorder="1" applyAlignment="1" applyProtection="1">
      <alignment horizontal="center" vertical="center"/>
    </xf>
    <xf numFmtId="0" fontId="0" fillId="0" borderId="39" xfId="0" applyBorder="1" applyAlignment="1">
      <alignment horizontal="center" vertical="center"/>
    </xf>
    <xf numFmtId="4" fontId="10" fillId="0" borderId="0" xfId="6" applyNumberFormat="1" applyAlignment="1">
      <alignment horizontal="right" vertical="center" wrapText="1"/>
    </xf>
    <xf numFmtId="43" fontId="0" fillId="0" borderId="2" xfId="2" applyFont="1" applyFill="1" applyBorder="1" applyAlignment="1" applyProtection="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left" vertical="center"/>
    </xf>
    <xf numFmtId="0" fontId="10" fillId="0" borderId="0" xfId="6" applyAlignment="1">
      <alignment vertical="center"/>
    </xf>
    <xf numFmtId="4" fontId="10" fillId="0" borderId="0" xfId="6" applyNumberFormat="1" applyAlignment="1">
      <alignment vertical="center" wrapText="1"/>
    </xf>
    <xf numFmtId="4" fontId="10" fillId="0" borderId="0" xfId="6" applyNumberFormat="1" applyAlignment="1">
      <alignment horizontal="center" vertical="center" wrapText="1"/>
    </xf>
    <xf numFmtId="49" fontId="4" fillId="0" borderId="0" xfId="6" applyNumberFormat="1" applyFont="1" applyAlignment="1">
      <alignment horizontal="left" vertical="center" wrapText="1"/>
    </xf>
    <xf numFmtId="4" fontId="4" fillId="0" borderId="0" xfId="6" applyNumberFormat="1" applyFont="1" applyAlignment="1">
      <alignment horizontal="right" vertical="center" wrapText="1"/>
    </xf>
    <xf numFmtId="0" fontId="11" fillId="0" borderId="0" xfId="0" applyFont="1"/>
    <xf numFmtId="0" fontId="15" fillId="0" borderId="0" xfId="0" applyFont="1"/>
    <xf numFmtId="0" fontId="20" fillId="0" borderId="0" xfId="0" applyFont="1"/>
    <xf numFmtId="0" fontId="16" fillId="0" borderId="0" xfId="0" applyFont="1"/>
    <xf numFmtId="0" fontId="11" fillId="0" borderId="0" xfId="0" applyFont="1" applyAlignment="1">
      <alignment horizontal="left" vertical="top" wrapText="1"/>
    </xf>
    <xf numFmtId="0" fontId="4" fillId="2" borderId="41" xfId="0" applyFont="1" applyFill="1" applyBorder="1" applyAlignment="1">
      <alignment horizontal="center" vertical="center" wrapText="1"/>
    </xf>
    <xf numFmtId="0" fontId="4" fillId="2" borderId="33" xfId="0" applyFont="1" applyFill="1" applyBorder="1" applyAlignment="1">
      <alignment horizontal="center" wrapText="1"/>
    </xf>
    <xf numFmtId="0" fontId="10" fillId="0" borderId="0" xfId="0" applyFont="1" applyAlignment="1">
      <alignment horizontal="left" wrapText="1"/>
    </xf>
    <xf numFmtId="0" fontId="0" fillId="2" borderId="42" xfId="0" applyFill="1" applyBorder="1" applyAlignment="1">
      <alignment horizontal="center"/>
    </xf>
    <xf numFmtId="0" fontId="0" fillId="2" borderId="38" xfId="0" applyFill="1" applyBorder="1" applyAlignment="1">
      <alignment horizontal="center"/>
    </xf>
    <xf numFmtId="0" fontId="0" fillId="2" borderId="43" xfId="0" applyFill="1" applyBorder="1" applyAlignment="1">
      <alignment horizontal="center"/>
    </xf>
    <xf numFmtId="0" fontId="10" fillId="0" borderId="0" xfId="0" applyFont="1" applyAlignment="1">
      <alignment horizontal="left"/>
    </xf>
    <xf numFmtId="0" fontId="0" fillId="0" borderId="41" xfId="0" applyBorder="1" applyAlignment="1">
      <alignment horizontal="center"/>
    </xf>
    <xf numFmtId="0" fontId="0" fillId="0" borderId="33" xfId="0" applyBorder="1" applyAlignment="1">
      <alignment horizontal="center"/>
    </xf>
    <xf numFmtId="0" fontId="0" fillId="8" borderId="33" xfId="0" applyFill="1" applyBorder="1" applyAlignment="1">
      <alignment horizontal="center"/>
    </xf>
    <xf numFmtId="0" fontId="0" fillId="0" borderId="26" xfId="0" applyBorder="1" applyAlignment="1">
      <alignment horizontal="center"/>
    </xf>
    <xf numFmtId="0" fontId="0" fillId="8" borderId="2" xfId="0" applyFill="1" applyBorder="1" applyAlignment="1">
      <alignment horizontal="center"/>
    </xf>
    <xf numFmtId="0" fontId="0" fillId="0" borderId="28" xfId="0" applyBorder="1" applyAlignment="1">
      <alignment horizontal="center"/>
    </xf>
    <xf numFmtId="0" fontId="0" fillId="8" borderId="4" xfId="0" applyFill="1" applyBorder="1" applyAlignment="1">
      <alignment horizontal="center"/>
    </xf>
    <xf numFmtId="0" fontId="6" fillId="0" borderId="0" xfId="0" applyFont="1"/>
    <xf numFmtId="0" fontId="5" fillId="0" borderId="0" xfId="0" applyFont="1"/>
    <xf numFmtId="0" fontId="1" fillId="0" borderId="0" xfId="0" applyFont="1"/>
    <xf numFmtId="0" fontId="0" fillId="0" borderId="0" xfId="0" applyAlignment="1">
      <alignment horizontal="center"/>
    </xf>
    <xf numFmtId="0" fontId="1" fillId="0" borderId="0" xfId="0" applyFont="1" applyAlignment="1">
      <alignment horizontal="center"/>
    </xf>
    <xf numFmtId="0" fontId="19" fillId="0" borderId="0" xfId="0" applyFont="1" applyAlignment="1">
      <alignment vertical="top" wrapText="1"/>
    </xf>
    <xf numFmtId="0" fontId="4" fillId="0" borderId="0" xfId="0" applyFont="1" applyAlignment="1">
      <alignment vertical="center"/>
    </xf>
    <xf numFmtId="4" fontId="0" fillId="0" borderId="3" xfId="0" applyNumberFormat="1" applyBorder="1"/>
    <xf numFmtId="0" fontId="10" fillId="0" borderId="2" xfId="0" applyFont="1" applyBorder="1"/>
    <xf numFmtId="0" fontId="18" fillId="0" borderId="0" xfId="0" applyFont="1" applyAlignment="1">
      <alignment vertical="top" wrapText="1"/>
    </xf>
    <xf numFmtId="0" fontId="3" fillId="0" borderId="0" xfId="0" applyFont="1"/>
    <xf numFmtId="0" fontId="18" fillId="0" borderId="0" xfId="0" applyFont="1" applyAlignment="1">
      <alignment horizontal="center" vertical="center" wrapText="1"/>
    </xf>
    <xf numFmtId="0" fontId="0" fillId="0" borderId="23" xfId="0" applyBorder="1"/>
    <xf numFmtId="0" fontId="0" fillId="0" borderId="0" xfId="0" applyAlignment="1">
      <alignment wrapText="1"/>
    </xf>
    <xf numFmtId="0" fontId="4" fillId="0" borderId="0" xfId="0" applyFont="1" applyAlignment="1">
      <alignment horizontal="left"/>
    </xf>
    <xf numFmtId="0" fontId="26" fillId="8" borderId="45" xfId="0" applyFont="1" applyFill="1" applyBorder="1" applyAlignment="1">
      <alignment horizontal="left" vertical="center"/>
    </xf>
    <xf numFmtId="0" fontId="0" fillId="0" borderId="46" xfId="0" applyBorder="1" applyAlignment="1">
      <alignment vertical="center" wrapText="1"/>
    </xf>
    <xf numFmtId="14" fontId="0" fillId="0" borderId="47" xfId="0" applyNumberFormat="1" applyBorder="1" applyAlignment="1">
      <alignment vertical="center" wrapText="1"/>
    </xf>
    <xf numFmtId="0" fontId="27" fillId="0" borderId="8" xfId="0" applyFont="1" applyBorder="1" applyAlignment="1">
      <alignment vertical="center" wrapText="1"/>
    </xf>
    <xf numFmtId="4" fontId="6" fillId="3" borderId="48" xfId="9" applyNumberFormat="1" applyFill="1" applyBorder="1" applyAlignment="1">
      <alignment vertical="center" wrapText="1"/>
    </xf>
    <xf numFmtId="0" fontId="6" fillId="8" borderId="49" xfId="9" applyFill="1" applyBorder="1" applyAlignment="1">
      <alignment horizontal="center" vertical="center" wrapText="1"/>
    </xf>
    <xf numFmtId="14" fontId="0" fillId="0" borderId="50" xfId="0" applyNumberFormat="1" applyBorder="1" applyAlignment="1">
      <alignment vertical="center" wrapText="1"/>
    </xf>
    <xf numFmtId="14" fontId="0" fillId="0" borderId="51" xfId="0" applyNumberFormat="1" applyBorder="1" applyAlignment="1">
      <alignment vertical="center" wrapText="1"/>
    </xf>
    <xf numFmtId="0" fontId="0" fillId="0" borderId="16" xfId="0" applyBorder="1" applyAlignment="1">
      <alignment vertical="center" wrapText="1"/>
    </xf>
    <xf numFmtId="4" fontId="6" fillId="3" borderId="9" xfId="9" applyNumberFormat="1" applyFill="1" applyBorder="1" applyAlignment="1">
      <alignment vertical="center" wrapText="1"/>
    </xf>
    <xf numFmtId="0" fontId="6" fillId="8" borderId="16" xfId="9" applyFill="1" applyBorder="1" applyAlignment="1">
      <alignment horizontal="center" vertical="center" wrapText="1"/>
    </xf>
    <xf numFmtId="14" fontId="0" fillId="0" borderId="52" xfId="0" applyNumberFormat="1" applyBorder="1" applyAlignment="1">
      <alignment vertical="center" wrapText="1"/>
    </xf>
    <xf numFmtId="14" fontId="0" fillId="0" borderId="53" xfId="0" applyNumberFormat="1" applyBorder="1" applyAlignment="1">
      <alignment vertical="center" wrapText="1"/>
    </xf>
    <xf numFmtId="0" fontId="0" fillId="0" borderId="18" xfId="0" applyBorder="1" applyAlignment="1">
      <alignment vertical="center" wrapText="1"/>
    </xf>
    <xf numFmtId="0" fontId="0" fillId="0" borderId="20" xfId="0" applyBorder="1" applyAlignment="1">
      <alignment vertical="center" wrapText="1"/>
    </xf>
    <xf numFmtId="0" fontId="0" fillId="0" borderId="8" xfId="0" applyBorder="1" applyAlignment="1">
      <alignment vertical="center" wrapText="1"/>
    </xf>
    <xf numFmtId="4" fontId="6" fillId="3" borderId="54" xfId="9" applyNumberFormat="1" applyFill="1" applyBorder="1" applyAlignment="1">
      <alignment vertical="center" wrapText="1"/>
    </xf>
    <xf numFmtId="0" fontId="6" fillId="8" borderId="55" xfId="9" applyFill="1" applyBorder="1" applyAlignment="1">
      <alignment horizontal="center" vertical="center" wrapText="1"/>
    </xf>
    <xf numFmtId="4" fontId="4" fillId="3" borderId="58" xfId="9" applyNumberFormat="1" applyFont="1" applyFill="1" applyBorder="1" applyAlignment="1">
      <alignment vertical="center" wrapText="1"/>
    </xf>
    <xf numFmtId="0" fontId="6" fillId="0" borderId="2" xfId="7" applyBorder="1" applyAlignment="1">
      <alignment wrapText="1"/>
    </xf>
    <xf numFmtId="0" fontId="6" fillId="0" borderId="0" xfId="7" applyAlignment="1">
      <alignment horizontal="left" vertical="center" wrapText="1"/>
    </xf>
    <xf numFmtId="0" fontId="6" fillId="0" borderId="3" xfId="7" applyBorder="1" applyAlignment="1">
      <alignment horizontal="left" wrapText="1"/>
    </xf>
    <xf numFmtId="0" fontId="4" fillId="9" borderId="2" xfId="7" applyFont="1" applyFill="1" applyBorder="1" applyAlignment="1">
      <alignment wrapText="1"/>
    </xf>
    <xf numFmtId="0" fontId="6" fillId="0" borderId="0" xfId="7" applyAlignment="1">
      <alignment horizontal="left" wrapText="1"/>
    </xf>
    <xf numFmtId="0" fontId="4" fillId="0" borderId="0" xfId="7" applyFont="1" applyAlignment="1">
      <alignment wrapText="1"/>
    </xf>
    <xf numFmtId="0" fontId="18" fillId="0" borderId="0" xfId="0" applyFont="1" applyAlignment="1">
      <alignment vertical="center" wrapText="1"/>
    </xf>
    <xf numFmtId="0" fontId="21" fillId="0" borderId="0" xfId="9" applyFont="1"/>
    <xf numFmtId="0" fontId="6" fillId="0" borderId="0" xfId="9"/>
    <xf numFmtId="0" fontId="4" fillId="0" borderId="0" xfId="9" applyFont="1" applyAlignment="1">
      <alignment horizontal="left"/>
    </xf>
    <xf numFmtId="0" fontId="4" fillId="0" borderId="0" xfId="9" applyFont="1" applyAlignment="1">
      <alignment horizontal="left" vertical="center"/>
    </xf>
    <xf numFmtId="4" fontId="6" fillId="10" borderId="0" xfId="9" applyNumberFormat="1" applyFill="1" applyAlignment="1">
      <alignment vertical="center" wrapText="1"/>
    </xf>
    <xf numFmtId="0" fontId="35" fillId="0" borderId="0" xfId="9" applyFont="1"/>
    <xf numFmtId="0" fontId="27" fillId="0" borderId="0" xfId="9" applyFont="1" applyAlignment="1">
      <alignment horizontal="left" vertical="center" wrapText="1"/>
    </xf>
    <xf numFmtId="0" fontId="26" fillId="0" borderId="0" xfId="9" applyFont="1" applyAlignment="1">
      <alignment vertical="center"/>
    </xf>
    <xf numFmtId="0" fontId="26" fillId="0" borderId="0" xfId="9" applyFont="1"/>
    <xf numFmtId="0" fontId="6" fillId="0" borderId="0" xfId="9" applyAlignment="1">
      <alignment horizontal="center"/>
    </xf>
    <xf numFmtId="0" fontId="32" fillId="3" borderId="59" xfId="9" applyFont="1" applyFill="1" applyBorder="1" applyAlignment="1">
      <alignment vertical="center"/>
    </xf>
    <xf numFmtId="0" fontId="32" fillId="3" borderId="60" xfId="9" applyFont="1" applyFill="1" applyBorder="1" applyAlignment="1">
      <alignment vertical="center"/>
    </xf>
    <xf numFmtId="0" fontId="32" fillId="3" borderId="61" xfId="9" applyFont="1" applyFill="1" applyBorder="1" applyAlignment="1">
      <alignment vertical="center"/>
    </xf>
    <xf numFmtId="0" fontId="4" fillId="6" borderId="41" xfId="0" applyFont="1" applyFill="1" applyBorder="1" applyAlignment="1">
      <alignment horizontal="center" vertical="center" wrapText="1"/>
    </xf>
    <xf numFmtId="0" fontId="4" fillId="6" borderId="33" xfId="9" applyFont="1" applyFill="1" applyBorder="1" applyAlignment="1">
      <alignment horizontal="center" vertical="center" wrapText="1"/>
    </xf>
    <xf numFmtId="0" fontId="4" fillId="6" borderId="62" xfId="9" applyFont="1" applyFill="1" applyBorder="1" applyAlignment="1">
      <alignment horizontal="center" vertical="center" wrapText="1"/>
    </xf>
    <xf numFmtId="0" fontId="4" fillId="8" borderId="63" xfId="9" applyFont="1" applyFill="1" applyBorder="1" applyAlignment="1">
      <alignment horizontal="center" vertical="center" wrapText="1"/>
    </xf>
    <xf numFmtId="0" fontId="4" fillId="8" borderId="64" xfId="9" applyFont="1" applyFill="1" applyBorder="1" applyAlignment="1">
      <alignment horizontal="center" vertical="center" wrapText="1"/>
    </xf>
    <xf numFmtId="0" fontId="2" fillId="0" borderId="65" xfId="9" applyFont="1" applyBorder="1" applyAlignment="1">
      <alignment horizontal="center" vertical="center" wrapText="1"/>
    </xf>
    <xf numFmtId="0" fontId="2" fillId="0" borderId="66" xfId="9" applyFont="1" applyBorder="1" applyAlignment="1">
      <alignment horizontal="center" vertical="center" wrapText="1"/>
    </xf>
    <xf numFmtId="0" fontId="2" fillId="8" borderId="67" xfId="9" applyFont="1" applyFill="1" applyBorder="1" applyAlignment="1">
      <alignment horizontal="center" vertical="center" wrapText="1"/>
    </xf>
    <xf numFmtId="0" fontId="2" fillId="8" borderId="68" xfId="9" quotePrefix="1" applyFont="1" applyFill="1" applyBorder="1" applyAlignment="1">
      <alignment horizontal="center" vertical="center" wrapText="1"/>
    </xf>
    <xf numFmtId="4" fontId="6" fillId="0" borderId="69" xfId="9" applyNumberFormat="1" applyBorder="1" applyAlignment="1">
      <alignment vertical="center" wrapText="1"/>
    </xf>
    <xf numFmtId="4" fontId="6" fillId="6" borderId="69" xfId="9" applyNumberFormat="1" applyFill="1" applyBorder="1" applyAlignment="1">
      <alignment vertical="center" wrapText="1"/>
    </xf>
    <xf numFmtId="4" fontId="6" fillId="3" borderId="70" xfId="9" applyNumberFormat="1" applyFill="1" applyBorder="1" applyAlignment="1">
      <alignment vertical="center" wrapText="1"/>
    </xf>
    <xf numFmtId="4" fontId="6" fillId="3" borderId="69" xfId="9" applyNumberFormat="1" applyFill="1" applyBorder="1" applyAlignment="1">
      <alignment vertical="center" wrapText="1"/>
    </xf>
    <xf numFmtId="0" fontId="4" fillId="0" borderId="0" xfId="0" applyFont="1" applyAlignment="1">
      <alignment horizontal="center" wrapText="1"/>
    </xf>
    <xf numFmtId="14" fontId="6" fillId="0" borderId="9" xfId="9" applyNumberFormat="1" applyBorder="1" applyAlignment="1">
      <alignment vertical="center" wrapText="1"/>
    </xf>
    <xf numFmtId="0" fontId="6" fillId="0" borderId="0" xfId="0" applyFont="1" applyAlignment="1">
      <alignment horizontal="center"/>
    </xf>
    <xf numFmtId="2" fontId="0" fillId="0" borderId="0" xfId="0" applyNumberFormat="1"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14" fontId="6" fillId="0" borderId="17" xfId="9" applyNumberFormat="1" applyBorder="1" applyAlignment="1">
      <alignment vertical="center" wrapText="1"/>
    </xf>
    <xf numFmtId="4" fontId="6" fillId="3" borderId="71" xfId="9" applyNumberFormat="1" applyFill="1" applyBorder="1" applyAlignment="1">
      <alignment vertical="center" wrapText="1"/>
    </xf>
    <xf numFmtId="14" fontId="4" fillId="0" borderId="72" xfId="9" applyNumberFormat="1" applyFont="1" applyBorder="1" applyAlignment="1">
      <alignment vertical="center" wrapText="1"/>
    </xf>
    <xf numFmtId="4" fontId="4" fillId="6" borderId="73" xfId="9" applyNumberFormat="1" applyFont="1" applyFill="1" applyBorder="1" applyAlignment="1">
      <alignment vertical="center" wrapText="1"/>
    </xf>
    <xf numFmtId="4" fontId="4" fillId="3" borderId="73" xfId="9" applyNumberFormat="1" applyFont="1" applyFill="1" applyBorder="1" applyAlignment="1">
      <alignment vertical="center" wrapText="1"/>
    </xf>
    <xf numFmtId="4" fontId="4" fillId="0" borderId="0" xfId="9" applyNumberFormat="1" applyFont="1" applyAlignment="1">
      <alignment vertical="center" wrapText="1"/>
    </xf>
    <xf numFmtId="0" fontId="4" fillId="8" borderId="74"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6" fillId="0" borderId="24" xfId="0" applyFont="1" applyBorder="1" applyAlignment="1">
      <alignment horizontal="left"/>
    </xf>
    <xf numFmtId="0" fontId="6" fillId="0" borderId="76" xfId="0" applyFont="1" applyBorder="1" applyAlignment="1">
      <alignment horizontal="left"/>
    </xf>
    <xf numFmtId="0" fontId="27" fillId="0" borderId="76" xfId="0" applyFont="1" applyBorder="1" applyAlignment="1">
      <alignment horizontal="left"/>
    </xf>
    <xf numFmtId="43" fontId="27" fillId="0" borderId="77" xfId="2" applyFont="1" applyFill="1" applyBorder="1" applyAlignment="1" applyProtection="1">
      <alignment horizontal="center"/>
    </xf>
    <xf numFmtId="43" fontId="27" fillId="6" borderId="78" xfId="2" applyFont="1" applyFill="1" applyBorder="1" applyAlignment="1" applyProtection="1">
      <alignment horizontal="center"/>
    </xf>
    <xf numFmtId="43" fontId="31" fillId="8" borderId="70" xfId="2" applyFont="1" applyFill="1" applyBorder="1" applyAlignment="1" applyProtection="1">
      <alignment horizontal="center"/>
    </xf>
    <xf numFmtId="43" fontId="31" fillId="8" borderId="79" xfId="2" applyFont="1" applyFill="1" applyBorder="1" applyAlignment="1" applyProtection="1">
      <alignment horizontal="center"/>
    </xf>
    <xf numFmtId="0" fontId="6" fillId="0" borderId="26" xfId="0" applyFont="1" applyBorder="1" applyAlignment="1">
      <alignment horizontal="left"/>
    </xf>
    <xf numFmtId="43" fontId="27" fillId="0" borderId="80" xfId="2" applyFont="1" applyFill="1" applyBorder="1" applyAlignment="1" applyProtection="1">
      <alignment horizontal="center"/>
    </xf>
    <xf numFmtId="43" fontId="27" fillId="6" borderId="25" xfId="2" applyFont="1" applyFill="1" applyBorder="1" applyAlignment="1" applyProtection="1">
      <alignment horizontal="center"/>
    </xf>
    <xf numFmtId="167" fontId="31" fillId="8" borderId="79" xfId="2" applyNumberFormat="1" applyFont="1" applyFill="1" applyBorder="1" applyAlignment="1" applyProtection="1">
      <alignment horizontal="center"/>
    </xf>
    <xf numFmtId="0" fontId="0" fillId="0" borderId="26" xfId="0" applyBorder="1" applyAlignment="1">
      <alignment horizontal="left"/>
    </xf>
    <xf numFmtId="0" fontId="0" fillId="0" borderId="81" xfId="0" applyBorder="1" applyAlignment="1">
      <alignment horizontal="left"/>
    </xf>
    <xf numFmtId="43" fontId="0" fillId="0" borderId="80" xfId="2" applyFont="1" applyFill="1" applyBorder="1" applyAlignment="1" applyProtection="1">
      <alignment horizontal="center"/>
    </xf>
    <xf numFmtId="0" fontId="6" fillId="0" borderId="81" xfId="0" applyFont="1" applyBorder="1" applyAlignment="1">
      <alignment horizontal="left"/>
    </xf>
    <xf numFmtId="0" fontId="34" fillId="0" borderId="42" xfId="0" applyFont="1" applyBorder="1" applyAlignment="1">
      <alignment horizontal="left"/>
    </xf>
    <xf numFmtId="0" fontId="34" fillId="0" borderId="61" xfId="0" applyFont="1" applyBorder="1" applyAlignment="1">
      <alignment horizontal="left"/>
    </xf>
    <xf numFmtId="43" fontId="0" fillId="0" borderId="82" xfId="2" applyFont="1" applyFill="1" applyBorder="1" applyAlignment="1" applyProtection="1">
      <alignment horizontal="center"/>
    </xf>
    <xf numFmtId="43" fontId="27" fillId="6" borderId="29" xfId="2" applyFont="1" applyFill="1" applyBorder="1" applyAlignment="1" applyProtection="1">
      <alignment horizontal="center"/>
    </xf>
    <xf numFmtId="43" fontId="4" fillId="0" borderId="0" xfId="2" applyFont="1" applyFill="1" applyBorder="1" applyAlignment="1" applyProtection="1"/>
    <xf numFmtId="0" fontId="6" fillId="0" borderId="0" xfId="0" applyFont="1" applyAlignment="1">
      <alignment vertical="center" wrapText="1"/>
    </xf>
    <xf numFmtId="0" fontId="6" fillId="6" borderId="0" xfId="7" applyFill="1" applyAlignment="1">
      <alignment vertical="center"/>
    </xf>
    <xf numFmtId="0" fontId="6" fillId="0" borderId="45" xfId="7" applyBorder="1" applyAlignment="1">
      <alignment horizontal="center"/>
    </xf>
    <xf numFmtId="0" fontId="4" fillId="3" borderId="83" xfId="7" applyFont="1" applyFill="1" applyBorder="1" applyAlignment="1">
      <alignment horizontal="center" vertical="center" wrapText="1"/>
    </xf>
    <xf numFmtId="0" fontId="26" fillId="3" borderId="48" xfId="7" applyFont="1" applyFill="1" applyBorder="1" applyAlignment="1">
      <alignment horizontal="center" vertical="center" wrapText="1"/>
    </xf>
    <xf numFmtId="0" fontId="26" fillId="3" borderId="84" xfId="7" applyFont="1" applyFill="1" applyBorder="1" applyAlignment="1">
      <alignment horizontal="center" vertical="center" wrapText="1"/>
    </xf>
    <xf numFmtId="0" fontId="26" fillId="3" borderId="49" xfId="7" applyFont="1" applyFill="1" applyBorder="1" applyAlignment="1">
      <alignment horizontal="center" vertical="center" wrapText="1"/>
    </xf>
    <xf numFmtId="0" fontId="27" fillId="0" borderId="0" xfId="7" applyFont="1" applyAlignment="1">
      <alignment horizontal="center" vertical="center" wrapText="1"/>
    </xf>
    <xf numFmtId="0" fontId="2" fillId="3" borderId="85" xfId="7" applyFont="1" applyFill="1" applyBorder="1" applyAlignment="1">
      <alignment horizontal="center" vertical="center" wrapText="1"/>
    </xf>
    <xf numFmtId="0" fontId="22" fillId="3" borderId="5" xfId="7" applyFont="1" applyFill="1" applyBorder="1" applyAlignment="1">
      <alignment horizontal="center" vertical="center" wrapText="1"/>
    </xf>
    <xf numFmtId="0" fontId="22" fillId="3" borderId="86" xfId="7" applyFont="1" applyFill="1" applyBorder="1" applyAlignment="1">
      <alignment horizontal="center" vertical="center" wrapText="1"/>
    </xf>
    <xf numFmtId="0" fontId="22" fillId="3" borderId="6" xfId="7" applyFont="1" applyFill="1" applyBorder="1" applyAlignment="1">
      <alignment horizontal="center" vertical="center" wrapText="1"/>
    </xf>
    <xf numFmtId="0" fontId="2" fillId="0" borderId="0" xfId="7" applyFont="1" applyAlignment="1">
      <alignment horizontal="center" vertical="center" wrapText="1"/>
    </xf>
    <xf numFmtId="1" fontId="6" fillId="0" borderId="7" xfId="7" applyNumberFormat="1" applyBorder="1" applyAlignment="1">
      <alignment vertical="center" wrapText="1"/>
    </xf>
    <xf numFmtId="165" fontId="6" fillId="0" borderId="11" xfId="7" applyNumberFormat="1" applyBorder="1" applyAlignment="1">
      <alignment vertical="center" wrapText="1"/>
    </xf>
    <xf numFmtId="0" fontId="6" fillId="0" borderId="11" xfId="7" applyBorder="1" applyAlignment="1">
      <alignment vertical="center" wrapText="1"/>
    </xf>
    <xf numFmtId="4" fontId="6" fillId="0" borderId="11" xfId="7" applyNumberFormat="1" applyBorder="1" applyAlignment="1">
      <alignment vertical="center" wrapText="1"/>
    </xf>
    <xf numFmtId="4" fontId="6" fillId="6" borderId="11" xfId="7" applyNumberFormat="1" applyFill="1" applyBorder="1" applyAlignment="1">
      <alignment vertical="center" wrapText="1"/>
    </xf>
    <xf numFmtId="4" fontId="6" fillId="6" borderId="69" xfId="7" applyNumberFormat="1" applyFill="1" applyBorder="1" applyAlignment="1">
      <alignment vertical="center" wrapText="1"/>
    </xf>
    <xf numFmtId="4" fontId="6" fillId="3" borderId="21" xfId="7" applyNumberFormat="1" applyFill="1" applyBorder="1" applyAlignment="1">
      <alignment vertical="center" wrapText="1"/>
    </xf>
    <xf numFmtId="4" fontId="6" fillId="3" borderId="7" xfId="7" applyNumberFormat="1" applyFill="1" applyBorder="1" applyAlignment="1">
      <alignment vertical="center" wrapText="1"/>
    </xf>
    <xf numFmtId="4" fontId="6" fillId="3" borderId="11" xfId="7" applyNumberFormat="1" applyFill="1" applyBorder="1" applyAlignment="1">
      <alignment vertical="center" wrapText="1"/>
    </xf>
    <xf numFmtId="0" fontId="6" fillId="3" borderId="8" xfId="7" applyFill="1" applyBorder="1"/>
    <xf numFmtId="1" fontId="6" fillId="0" borderId="9" xfId="7" applyNumberFormat="1" applyBorder="1" applyAlignment="1">
      <alignment vertical="center" wrapText="1"/>
    </xf>
    <xf numFmtId="165" fontId="6" fillId="0" borderId="12" xfId="7" applyNumberFormat="1" applyBorder="1" applyAlignment="1">
      <alignment vertical="center" wrapText="1"/>
    </xf>
    <xf numFmtId="0" fontId="6" fillId="0" borderId="12" xfId="7" applyBorder="1" applyAlignment="1">
      <alignment vertical="center" wrapText="1"/>
    </xf>
    <xf numFmtId="0" fontId="6" fillId="3" borderId="16" xfId="7" applyFill="1" applyBorder="1"/>
    <xf numFmtId="4" fontId="6" fillId="6" borderId="8" xfId="7" applyNumberFormat="1" applyFill="1" applyBorder="1" applyAlignment="1">
      <alignment vertical="center" wrapText="1"/>
    </xf>
    <xf numFmtId="4" fontId="6" fillId="3" borderId="12" xfId="7" applyNumberFormat="1" applyFill="1" applyBorder="1" applyAlignment="1">
      <alignment vertical="center" wrapText="1"/>
    </xf>
    <xf numFmtId="1" fontId="6" fillId="0" borderId="19" xfId="7" applyNumberFormat="1" applyBorder="1" applyAlignment="1">
      <alignment vertical="center" wrapText="1"/>
    </xf>
    <xf numFmtId="165" fontId="6" fillId="0" borderId="14" xfId="7" applyNumberFormat="1" applyBorder="1" applyAlignment="1">
      <alignment vertical="center" wrapText="1"/>
    </xf>
    <xf numFmtId="0" fontId="6" fillId="0" borderId="14" xfId="7" applyBorder="1" applyAlignment="1">
      <alignment vertical="center" wrapText="1"/>
    </xf>
    <xf numFmtId="4" fontId="6" fillId="3" borderId="14" xfId="7" applyNumberFormat="1" applyFill="1" applyBorder="1" applyAlignment="1">
      <alignment vertical="center" wrapText="1"/>
    </xf>
    <xf numFmtId="0" fontId="6" fillId="3" borderId="18" xfId="7" applyFill="1" applyBorder="1"/>
    <xf numFmtId="14" fontId="10" fillId="0" borderId="3" xfId="0" applyNumberFormat="1" applyFont="1" applyBorder="1" applyAlignment="1">
      <alignment wrapText="1"/>
    </xf>
    <xf numFmtId="0" fontId="6" fillId="0" borderId="3" xfId="0" applyFont="1" applyBorder="1"/>
    <xf numFmtId="0" fontId="4" fillId="8" borderId="0" xfId="0" applyFont="1" applyFill="1" applyAlignment="1">
      <alignment vertical="center"/>
    </xf>
    <xf numFmtId="14" fontId="6" fillId="0" borderId="3" xfId="0" applyNumberFormat="1" applyFont="1" applyBorder="1" applyAlignment="1">
      <alignment wrapText="1"/>
    </xf>
    <xf numFmtId="169" fontId="0" fillId="0" borderId="47" xfId="0" applyNumberFormat="1" applyBorder="1" applyAlignment="1">
      <alignment vertical="center" wrapText="1"/>
    </xf>
    <xf numFmtId="169" fontId="0" fillId="0" borderId="51" xfId="0" applyNumberFormat="1" applyBorder="1" applyAlignment="1">
      <alignment vertical="center" wrapText="1"/>
    </xf>
    <xf numFmtId="169" fontId="0" fillId="0" borderId="53" xfId="0" applyNumberFormat="1" applyBorder="1" applyAlignment="1">
      <alignment vertical="center" wrapText="1"/>
    </xf>
    <xf numFmtId="169" fontId="0" fillId="0" borderId="88" xfId="0" applyNumberFormat="1" applyBorder="1" applyAlignment="1">
      <alignment vertical="center" wrapText="1"/>
    </xf>
    <xf numFmtId="170" fontId="0" fillId="0" borderId="47" xfId="0" applyNumberFormat="1" applyBorder="1" applyAlignment="1">
      <alignment vertical="center" wrapText="1"/>
    </xf>
    <xf numFmtId="0" fontId="36" fillId="0" borderId="0" xfId="0" applyFont="1"/>
    <xf numFmtId="2" fontId="27" fillId="6" borderId="11" xfId="0" applyNumberFormat="1" applyFont="1" applyFill="1" applyBorder="1" applyAlignment="1">
      <alignment vertical="center" wrapText="1"/>
    </xf>
    <xf numFmtId="0" fontId="6" fillId="6" borderId="89" xfId="0" applyFont="1" applyFill="1" applyBorder="1" applyAlignment="1">
      <alignment horizontal="center" vertical="center" wrapText="1"/>
    </xf>
    <xf numFmtId="0" fontId="4" fillId="6" borderId="90" xfId="0" applyFont="1" applyFill="1" applyBorder="1" applyAlignment="1">
      <alignment horizontal="center" vertical="center" wrapText="1"/>
    </xf>
    <xf numFmtId="0" fontId="4" fillId="6" borderId="62" xfId="0" applyFont="1" applyFill="1" applyBorder="1" applyAlignment="1">
      <alignment horizontal="center" vertical="center" wrapText="1"/>
    </xf>
    <xf numFmtId="0" fontId="6" fillId="6" borderId="91" xfId="0" applyFont="1" applyFill="1" applyBorder="1" applyAlignment="1">
      <alignment horizontal="center" vertical="center" wrapText="1"/>
    </xf>
    <xf numFmtId="0" fontId="27" fillId="6" borderId="91" xfId="0" applyFont="1" applyFill="1" applyBorder="1" applyAlignment="1">
      <alignment horizontal="center" vertical="center" wrapText="1"/>
    </xf>
    <xf numFmtId="0" fontId="4" fillId="6" borderId="84" xfId="7" applyFont="1" applyFill="1" applyBorder="1" applyAlignment="1">
      <alignment horizontal="center" vertical="center" wrapText="1"/>
    </xf>
    <xf numFmtId="0" fontId="4" fillId="6" borderId="64" xfId="7" applyFont="1" applyFill="1" applyBorder="1" applyAlignment="1">
      <alignment horizontal="center" vertical="center" wrapText="1"/>
    </xf>
    <xf numFmtId="0" fontId="2" fillId="6" borderId="86" xfId="7" applyFont="1" applyFill="1" applyBorder="1" applyAlignment="1">
      <alignment horizontal="center" vertical="center" wrapText="1"/>
    </xf>
    <xf numFmtId="0" fontId="2" fillId="6" borderId="93" xfId="7" applyFont="1" applyFill="1" applyBorder="1" applyAlignment="1">
      <alignment horizontal="center" vertical="center" wrapText="1"/>
    </xf>
    <xf numFmtId="0" fontId="4" fillId="6" borderId="48" xfId="7" applyFont="1" applyFill="1" applyBorder="1" applyAlignment="1">
      <alignment horizontal="center" vertical="center" wrapText="1"/>
    </xf>
    <xf numFmtId="0" fontId="4" fillId="6" borderId="49" xfId="7" applyFont="1" applyFill="1" applyBorder="1" applyAlignment="1">
      <alignment horizontal="center" vertical="center" wrapText="1"/>
    </xf>
    <xf numFmtId="0" fontId="4" fillId="6" borderId="63" xfId="7" applyFont="1" applyFill="1" applyBorder="1" applyAlignment="1">
      <alignment horizontal="center" vertical="center" wrapText="1"/>
    </xf>
    <xf numFmtId="0" fontId="4" fillId="6" borderId="83" xfId="7" applyFont="1" applyFill="1" applyBorder="1" applyAlignment="1">
      <alignment horizontal="center" vertical="center" wrapText="1"/>
    </xf>
    <xf numFmtId="0" fontId="2" fillId="6" borderId="5" xfId="7"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94" xfId="0" applyFont="1" applyFill="1" applyBorder="1" applyAlignment="1">
      <alignment horizontal="center" vertical="center" wrapText="1"/>
    </xf>
    <xf numFmtId="0" fontId="2" fillId="6" borderId="85" xfId="7" applyFont="1" applyFill="1" applyBorder="1" applyAlignment="1">
      <alignment horizontal="center" vertical="center" wrapText="1"/>
    </xf>
    <xf numFmtId="0" fontId="4" fillId="6" borderId="5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95"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4" fillId="8" borderId="58" xfId="9" applyFont="1" applyFill="1" applyBorder="1" applyAlignment="1">
      <alignment horizontal="center" vertical="center" wrapText="1"/>
    </xf>
    <xf numFmtId="0" fontId="4" fillId="8" borderId="57" xfId="9" applyFont="1" applyFill="1" applyBorder="1" applyAlignment="1">
      <alignment horizontal="center" vertical="center" wrapText="1"/>
    </xf>
    <xf numFmtId="0" fontId="6" fillId="8" borderId="96" xfId="0" applyFont="1" applyFill="1" applyBorder="1" applyAlignment="1">
      <alignment horizontal="center" vertical="center" wrapText="1"/>
    </xf>
    <xf numFmtId="0" fontId="2" fillId="8" borderId="57" xfId="9" quotePrefix="1" applyFont="1" applyFill="1" applyBorder="1" applyAlignment="1">
      <alignment horizontal="center" vertical="center" wrapText="1"/>
    </xf>
    <xf numFmtId="49" fontId="6" fillId="0" borderId="7" xfId="9" applyNumberFormat="1" applyBorder="1" applyAlignment="1">
      <alignment vertical="center" wrapText="1"/>
    </xf>
    <xf numFmtId="43" fontId="31" fillId="6" borderId="33" xfId="2" applyFont="1" applyFill="1" applyBorder="1" applyAlignment="1" applyProtection="1">
      <alignment horizontal="center" vertical="center"/>
    </xf>
    <xf numFmtId="43" fontId="31" fillId="6" borderId="3" xfId="2" applyFont="1" applyFill="1" applyBorder="1" applyAlignment="1" applyProtection="1">
      <alignment horizontal="center" vertical="center"/>
    </xf>
    <xf numFmtId="43" fontId="31" fillId="6" borderId="33" xfId="2" applyFont="1" applyFill="1" applyBorder="1" applyAlignment="1" applyProtection="1">
      <alignment horizontal="center"/>
    </xf>
    <xf numFmtId="43" fontId="31" fillId="6" borderId="2" xfId="2" applyFont="1" applyFill="1" applyBorder="1" applyAlignment="1" applyProtection="1">
      <alignment horizontal="center"/>
    </xf>
    <xf numFmtId="43" fontId="31" fillId="6" borderId="4" xfId="2" applyFont="1" applyFill="1" applyBorder="1" applyAlignment="1" applyProtection="1">
      <alignment horizontal="center"/>
    </xf>
    <xf numFmtId="166" fontId="0" fillId="6" borderId="3" xfId="0" applyNumberFormat="1" applyFill="1" applyBorder="1"/>
    <xf numFmtId="4" fontId="0" fillId="6" borderId="2" xfId="0" applyNumberFormat="1" applyFill="1" applyBorder="1"/>
    <xf numFmtId="4" fontId="0" fillId="6" borderId="4" xfId="0" applyNumberFormat="1" applyFill="1" applyBorder="1"/>
    <xf numFmtId="2" fontId="4" fillId="6" borderId="87" xfId="9" applyNumberFormat="1" applyFont="1" applyFill="1" applyBorder="1" applyAlignment="1">
      <alignment vertical="center" wrapText="1"/>
    </xf>
    <xf numFmtId="0" fontId="26" fillId="3" borderId="45" xfId="7" applyFont="1" applyFill="1" applyBorder="1" applyAlignment="1">
      <alignment vertical="center"/>
    </xf>
    <xf numFmtId="0" fontId="7" fillId="0" borderId="0" xfId="3" applyAlignment="1" applyProtection="1">
      <alignment horizontal="left" vertical="center"/>
    </xf>
    <xf numFmtId="0" fontId="6" fillId="0" borderId="0" xfId="7" applyAlignment="1">
      <alignment vertical="center"/>
    </xf>
    <xf numFmtId="168" fontId="6" fillId="6" borderId="12" xfId="2" applyNumberFormat="1" applyFont="1" applyFill="1" applyBorder="1" applyAlignment="1">
      <alignment vertical="center" wrapText="1"/>
    </xf>
    <xf numFmtId="0" fontId="4" fillId="6" borderId="1" xfId="7" applyFont="1" applyFill="1" applyBorder="1" applyAlignment="1">
      <alignment vertical="center" wrapText="1"/>
    </xf>
    <xf numFmtId="168" fontId="4" fillId="6" borderId="37" xfId="2" applyNumberFormat="1" applyFont="1" applyFill="1" applyBorder="1" applyAlignment="1">
      <alignment vertical="center" wrapText="1"/>
    </xf>
    <xf numFmtId="0" fontId="6" fillId="6" borderId="0" xfId="0" applyFont="1" applyFill="1" applyAlignment="1">
      <alignment horizontal="center" vertical="center"/>
    </xf>
    <xf numFmtId="0" fontId="6" fillId="6" borderId="2" xfId="7" applyFill="1" applyBorder="1" applyAlignment="1">
      <alignment horizontal="center" vertical="center" wrapText="1"/>
    </xf>
    <xf numFmtId="0" fontId="21" fillId="6" borderId="2" xfId="7" applyFont="1" applyFill="1" applyBorder="1" applyAlignment="1">
      <alignment vertical="center" wrapText="1"/>
    </xf>
    <xf numFmtId="0" fontId="11" fillId="6" borderId="2" xfId="7" applyFont="1" applyFill="1" applyBorder="1" applyAlignment="1">
      <alignment vertical="center" wrapText="1"/>
    </xf>
    <xf numFmtId="0" fontId="11" fillId="0" borderId="97" xfId="7" applyFont="1" applyBorder="1" applyAlignment="1">
      <alignment horizontal="left" vertical="center" wrapText="1"/>
    </xf>
    <xf numFmtId="0" fontId="27"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9" fontId="6" fillId="0" borderId="0" xfId="7" applyNumberFormat="1"/>
    <xf numFmtId="0" fontId="32" fillId="7" borderId="0" xfId="0" applyFont="1" applyFill="1" applyAlignment="1">
      <alignment horizontal="center"/>
    </xf>
    <xf numFmtId="0" fontId="0" fillId="0" borderId="117" xfId="0" applyBorder="1" applyAlignment="1">
      <alignment horizontal="center"/>
    </xf>
    <xf numFmtId="0" fontId="0" fillId="0" borderId="119" xfId="0" applyBorder="1" applyAlignment="1">
      <alignment horizontal="center"/>
    </xf>
    <xf numFmtId="0" fontId="10" fillId="0" borderId="121" xfId="0" applyFont="1" applyBorder="1" applyAlignment="1">
      <alignment horizontal="center"/>
    </xf>
    <xf numFmtId="0" fontId="10" fillId="0" borderId="122" xfId="0" applyFont="1" applyBorder="1" applyAlignment="1">
      <alignment horizontal="center"/>
    </xf>
    <xf numFmtId="43" fontId="4" fillId="0" borderId="118" xfId="0" applyNumberFormat="1" applyFont="1" applyBorder="1" applyAlignment="1">
      <alignment horizontal="center"/>
    </xf>
    <xf numFmtId="0" fontId="4" fillId="6" borderId="36" xfId="0" applyFont="1" applyFill="1" applyBorder="1" applyAlignment="1">
      <alignment horizontal="center"/>
    </xf>
    <xf numFmtId="0" fontId="4" fillId="6" borderId="35" xfId="0" applyFont="1" applyFill="1" applyBorder="1" applyAlignment="1">
      <alignment horizontal="center"/>
    </xf>
    <xf numFmtId="0" fontId="21" fillId="8" borderId="0" xfId="0" applyFont="1" applyFill="1" applyAlignment="1">
      <alignment vertical="center"/>
    </xf>
    <xf numFmtId="43" fontId="3" fillId="9" borderId="31" xfId="2" applyFont="1" applyFill="1" applyBorder="1" applyAlignment="1" applyProtection="1">
      <alignment vertical="center"/>
    </xf>
    <xf numFmtId="0" fontId="3" fillId="9" borderId="37" xfId="0" applyFont="1" applyFill="1" applyBorder="1" applyAlignment="1">
      <alignment horizontal="center"/>
    </xf>
    <xf numFmtId="43" fontId="4" fillId="9" borderId="120" xfId="0" applyNumberFormat="1" applyFont="1" applyFill="1" applyBorder="1" applyAlignment="1">
      <alignment horizontal="center"/>
    </xf>
    <xf numFmtId="0" fontId="3" fillId="9" borderId="15" xfId="0" applyFont="1" applyFill="1" applyBorder="1" applyAlignment="1">
      <alignment horizontal="center"/>
    </xf>
    <xf numFmtId="49" fontId="4" fillId="9" borderId="1" xfId="0" applyNumberFormat="1" applyFont="1" applyFill="1" applyBorder="1" applyAlignment="1">
      <alignment horizontal="left" vertical="center"/>
    </xf>
    <xf numFmtId="0" fontId="4" fillId="9" borderId="37" xfId="0" applyFont="1" applyFill="1" applyBorder="1" applyAlignment="1">
      <alignment horizontal="center" vertical="center"/>
    </xf>
    <xf numFmtId="0" fontId="4" fillId="9" borderId="1" xfId="0" applyFont="1" applyFill="1" applyBorder="1" applyAlignment="1">
      <alignment horizontal="right" vertical="center"/>
    </xf>
    <xf numFmtId="0" fontId="4" fillId="9" borderId="37" xfId="0" applyFont="1" applyFill="1" applyBorder="1" applyAlignment="1">
      <alignment vertical="center"/>
    </xf>
    <xf numFmtId="43" fontId="4" fillId="9" borderId="15" xfId="2" applyFont="1" applyFill="1" applyBorder="1" applyAlignment="1" applyProtection="1">
      <alignment horizontal="center" vertical="center"/>
    </xf>
    <xf numFmtId="14" fontId="4" fillId="9" borderId="1" xfId="0" applyNumberFormat="1" applyFont="1" applyFill="1" applyBorder="1" applyAlignment="1">
      <alignment vertical="center" wrapText="1"/>
    </xf>
    <xf numFmtId="14" fontId="4" fillId="9" borderId="56" xfId="0" applyNumberFormat="1" applyFont="1" applyFill="1" applyBorder="1" applyAlignment="1">
      <alignment vertical="center" wrapText="1"/>
    </xf>
    <xf numFmtId="169" fontId="4" fillId="9" borderId="56" xfId="0" applyNumberFormat="1" applyFont="1" applyFill="1" applyBorder="1" applyAlignment="1">
      <alignment vertical="center" wrapText="1"/>
    </xf>
    <xf numFmtId="2" fontId="4" fillId="9" borderId="87" xfId="0" applyNumberFormat="1" applyFont="1" applyFill="1" applyBorder="1" applyAlignment="1">
      <alignment vertical="center" wrapText="1"/>
    </xf>
    <xf numFmtId="4" fontId="4" fillId="9" borderId="58" xfId="9" applyNumberFormat="1" applyFont="1" applyFill="1" applyBorder="1" applyAlignment="1">
      <alignment vertical="center" wrapText="1"/>
    </xf>
    <xf numFmtId="4" fontId="4" fillId="9" borderId="57" xfId="9" applyNumberFormat="1" applyFont="1" applyFill="1" applyBorder="1" applyAlignment="1">
      <alignment horizontal="center" vertical="center" wrapText="1"/>
    </xf>
    <xf numFmtId="0" fontId="4" fillId="0" borderId="57" xfId="0" applyFont="1" applyBorder="1" applyAlignment="1">
      <alignment wrapText="1"/>
    </xf>
    <xf numFmtId="0" fontId="6" fillId="6" borderId="0" xfId="0" applyFont="1" applyFill="1" applyAlignment="1">
      <alignment horizontal="right" vertical="center"/>
    </xf>
    <xf numFmtId="0" fontId="4" fillId="6" borderId="13" xfId="0" applyFont="1" applyFill="1" applyBorder="1" applyAlignment="1">
      <alignment vertical="center" wrapText="1"/>
    </xf>
    <xf numFmtId="0" fontId="4" fillId="9" borderId="1" xfId="0" applyFont="1" applyFill="1" applyBorder="1" applyAlignment="1">
      <alignment vertical="center"/>
    </xf>
    <xf numFmtId="4" fontId="4" fillId="9" borderId="15" xfId="0" applyNumberFormat="1" applyFont="1" applyFill="1" applyBorder="1" applyAlignment="1">
      <alignment vertical="center"/>
    </xf>
    <xf numFmtId="4" fontId="4" fillId="9" borderId="37" xfId="0" applyNumberFormat="1" applyFont="1" applyFill="1" applyBorder="1" applyAlignment="1">
      <alignment vertical="center"/>
    </xf>
    <xf numFmtId="43" fontId="4" fillId="9" borderId="15" xfId="0" applyNumberFormat="1" applyFont="1" applyFill="1" applyBorder="1" applyAlignment="1">
      <alignment vertical="center"/>
    </xf>
    <xf numFmtId="0" fontId="10" fillId="0" borderId="0" xfId="0" applyFont="1" applyAlignment="1">
      <alignment horizontal="left" vertical="center"/>
    </xf>
    <xf numFmtId="0" fontId="3" fillId="9" borderId="30" xfId="0" applyFont="1" applyFill="1" applyBorder="1" applyAlignment="1">
      <alignment horizontal="center" vertical="center"/>
    </xf>
    <xf numFmtId="0" fontId="6" fillId="0" borderId="2" xfId="7" applyBorder="1" applyAlignment="1">
      <alignment horizontal="center" vertical="center" wrapText="1"/>
    </xf>
    <xf numFmtId="0" fontId="36" fillId="0" borderId="0" xfId="7" applyFont="1" applyAlignment="1">
      <alignment wrapText="1"/>
    </xf>
    <xf numFmtId="0" fontId="6" fillId="0" borderId="124" xfId="7" applyBorder="1" applyAlignment="1">
      <alignment wrapText="1"/>
    </xf>
    <xf numFmtId="0" fontId="6" fillId="0" borderId="32" xfId="7" applyBorder="1" applyAlignment="1">
      <alignment wrapText="1"/>
    </xf>
    <xf numFmtId="0" fontId="6" fillId="6" borderId="26" xfId="7" applyFill="1" applyBorder="1" applyAlignment="1">
      <alignment vertical="center" wrapText="1"/>
    </xf>
    <xf numFmtId="0" fontId="6" fillId="6" borderId="26" xfId="7" applyFill="1" applyBorder="1" applyAlignment="1">
      <alignment wrapText="1"/>
    </xf>
    <xf numFmtId="0" fontId="6" fillId="6" borderId="26" xfId="7" applyFill="1" applyBorder="1" applyAlignment="1">
      <alignment horizontal="left" vertical="center" wrapText="1"/>
    </xf>
    <xf numFmtId="0" fontId="6" fillId="0" borderId="27" xfId="7" applyBorder="1" applyAlignment="1">
      <alignment horizontal="center" vertical="center" wrapText="1"/>
    </xf>
    <xf numFmtId="167" fontId="26" fillId="6" borderId="124" xfId="2" applyNumberFormat="1" applyFont="1" applyFill="1" applyBorder="1" applyAlignment="1" applyProtection="1">
      <alignment vertical="center" wrapText="1"/>
    </xf>
    <xf numFmtId="0" fontId="6" fillId="0" borderId="124" xfId="7" applyBorder="1" applyAlignment="1">
      <alignment horizontal="left" vertical="center" wrapText="1"/>
    </xf>
    <xf numFmtId="0" fontId="6" fillId="0" borderId="32" xfId="7" applyBorder="1" applyAlignment="1">
      <alignment horizontal="left" vertical="center" wrapText="1"/>
    </xf>
    <xf numFmtId="0" fontId="4" fillId="9" borderId="27" xfId="7" applyFont="1" applyFill="1" applyBorder="1" applyAlignment="1">
      <alignment wrapText="1"/>
    </xf>
    <xf numFmtId="0" fontId="6" fillId="0" borderId="27" xfId="7" applyBorder="1" applyAlignment="1">
      <alignment wrapText="1"/>
    </xf>
    <xf numFmtId="0" fontId="6" fillId="0" borderId="124" xfId="7" applyBorder="1" applyAlignment="1">
      <alignment horizontal="left" wrapText="1"/>
    </xf>
    <xf numFmtId="0" fontId="4" fillId="9" borderId="26" xfId="7" applyFont="1" applyFill="1" applyBorder="1" applyAlignment="1">
      <alignment wrapText="1"/>
    </xf>
    <xf numFmtId="0" fontId="6" fillId="0" borderId="26" xfId="7" applyBorder="1" applyAlignment="1">
      <alignment wrapText="1"/>
    </xf>
    <xf numFmtId="0" fontId="6" fillId="0" borderId="28" xfId="7" applyBorder="1" applyAlignment="1">
      <alignment wrapText="1"/>
    </xf>
    <xf numFmtId="4" fontId="4" fillId="6" borderId="10" xfId="7" applyNumberFormat="1" applyFont="1" applyFill="1" applyBorder="1" applyAlignment="1">
      <alignment vertical="center" wrapText="1"/>
    </xf>
    <xf numFmtId="4" fontId="4" fillId="6" borderId="1" xfId="5" applyNumberFormat="1" applyFont="1" applyFill="1" applyBorder="1" applyAlignment="1">
      <alignment horizontal="right" vertical="center" wrapText="1"/>
    </xf>
    <xf numFmtId="4" fontId="4" fillId="6" borderId="15" xfId="5" applyNumberFormat="1" applyFont="1" applyFill="1" applyBorder="1" applyAlignment="1">
      <alignment horizontal="right" vertical="center" wrapText="1"/>
    </xf>
    <xf numFmtId="0" fontId="4" fillId="0" borderId="7" xfId="7" applyFont="1" applyBorder="1" applyAlignment="1">
      <alignment vertical="center" wrapText="1"/>
    </xf>
    <xf numFmtId="0" fontId="4" fillId="6" borderId="9" xfId="7" applyFont="1" applyFill="1" applyBorder="1" applyAlignment="1">
      <alignment vertical="center" wrapText="1"/>
    </xf>
    <xf numFmtId="0" fontId="4" fillId="0" borderId="9" xfId="7" applyFont="1" applyBorder="1" applyAlignment="1">
      <alignment vertical="center" wrapText="1"/>
    </xf>
    <xf numFmtId="0" fontId="4" fillId="0" borderId="17" xfId="7" applyFont="1" applyBorder="1" applyAlignment="1">
      <alignment vertical="center" wrapText="1"/>
    </xf>
    <xf numFmtId="0" fontId="4" fillId="0" borderId="10" xfId="9" applyFont="1" applyBorder="1"/>
    <xf numFmtId="0" fontId="3" fillId="6" borderId="103" xfId="9" applyFont="1" applyFill="1" applyBorder="1" applyAlignment="1">
      <alignment horizontal="left" vertical="center"/>
    </xf>
    <xf numFmtId="0" fontId="4" fillId="6" borderId="104" xfId="9" applyFont="1" applyFill="1" applyBorder="1" applyAlignment="1">
      <alignment horizontal="right" vertical="center"/>
    </xf>
    <xf numFmtId="0" fontId="4" fillId="6" borderId="104" xfId="9" applyFont="1" applyFill="1" applyBorder="1" applyAlignment="1">
      <alignment horizontal="center" vertical="center"/>
    </xf>
    <xf numFmtId="0" fontId="4" fillId="6" borderId="105" xfId="9" applyFont="1" applyFill="1" applyBorder="1" applyAlignment="1">
      <alignment horizontal="right" vertical="center"/>
    </xf>
    <xf numFmtId="0" fontId="3" fillId="6" borderId="124" xfId="9" applyFont="1" applyFill="1" applyBorder="1" applyAlignment="1">
      <alignment vertical="center"/>
    </xf>
    <xf numFmtId="0" fontId="0" fillId="0" borderId="32" xfId="0" applyBorder="1"/>
    <xf numFmtId="0" fontId="3" fillId="6" borderId="54" xfId="9" applyFont="1" applyFill="1" applyBorder="1" applyAlignment="1">
      <alignment vertical="center"/>
    </xf>
    <xf numFmtId="43" fontId="4" fillId="6" borderId="45" xfId="2" applyFont="1" applyFill="1" applyBorder="1" applyAlignment="1" applyProtection="1"/>
    <xf numFmtId="0" fontId="6" fillId="0" borderId="45" xfId="9" applyBorder="1"/>
    <xf numFmtId="0" fontId="0" fillId="0" borderId="106" xfId="0" applyBorder="1"/>
    <xf numFmtId="0" fontId="3" fillId="6" borderId="0" xfId="0" applyFont="1" applyFill="1" applyAlignment="1">
      <alignment vertical="center"/>
    </xf>
    <xf numFmtId="167" fontId="3" fillId="6" borderId="0" xfId="2" applyNumberFormat="1" applyFont="1" applyFill="1" applyAlignment="1" applyProtection="1">
      <alignment vertical="center"/>
    </xf>
    <xf numFmtId="0" fontId="3" fillId="6" borderId="58" xfId="0" applyFont="1" applyFill="1" applyBorder="1" applyAlignment="1">
      <alignment horizontal="center" vertical="center" wrapText="1"/>
    </xf>
    <xf numFmtId="2" fontId="3" fillId="6" borderId="101" xfId="0" applyNumberFormat="1" applyFont="1" applyFill="1" applyBorder="1" applyAlignment="1">
      <alignment vertical="center"/>
    </xf>
    <xf numFmtId="43" fontId="3" fillId="6" borderId="15" xfId="2" applyFont="1" applyFill="1" applyBorder="1" applyAlignment="1" applyProtection="1">
      <alignment vertical="center"/>
    </xf>
    <xf numFmtId="167" fontId="3" fillId="6" borderId="58" xfId="2" applyNumberFormat="1" applyFont="1" applyFill="1" applyBorder="1" applyAlignment="1" applyProtection="1">
      <alignment horizontal="center" vertical="center"/>
    </xf>
    <xf numFmtId="167" fontId="3" fillId="6" borderId="37" xfId="2" applyNumberFormat="1" applyFont="1" applyFill="1" applyBorder="1" applyAlignment="1" applyProtection="1">
      <alignment horizontal="center" vertical="center"/>
    </xf>
    <xf numFmtId="0" fontId="0" fillId="6" borderId="28" xfId="0" applyFill="1" applyBorder="1" applyAlignment="1">
      <alignment horizontal="center" vertical="center"/>
    </xf>
    <xf numFmtId="0" fontId="0" fillId="6" borderId="82" xfId="0" applyFill="1" applyBorder="1" applyAlignment="1">
      <alignment horizontal="center" vertical="center"/>
    </xf>
    <xf numFmtId="0" fontId="6" fillId="6" borderId="92" xfId="0" applyFont="1" applyFill="1" applyBorder="1" applyAlignment="1">
      <alignment horizontal="center" vertical="center"/>
    </xf>
    <xf numFmtId="0" fontId="6" fillId="0" borderId="45" xfId="0" applyFont="1" applyBorder="1" applyAlignment="1">
      <alignment horizontal="center" vertical="center"/>
    </xf>
    <xf numFmtId="0" fontId="0" fillId="0" borderId="75" xfId="0" applyBorder="1" applyAlignment="1">
      <alignment horizontal="center" vertical="center"/>
    </xf>
    <xf numFmtId="4" fontId="3" fillId="6" borderId="87" xfId="7" applyNumberFormat="1" applyFont="1" applyFill="1" applyBorder="1" applyAlignment="1">
      <alignment vertical="center" wrapText="1"/>
    </xf>
    <xf numFmtId="4" fontId="3" fillId="6" borderId="73" xfId="7" applyNumberFormat="1" applyFont="1" applyFill="1" applyBorder="1" applyAlignment="1">
      <alignment vertical="center" wrapText="1"/>
    </xf>
    <xf numFmtId="4" fontId="3" fillId="6" borderId="10" xfId="7" applyNumberFormat="1" applyFont="1" applyFill="1" applyBorder="1" applyAlignment="1">
      <alignment vertical="center" wrapText="1"/>
    </xf>
    <xf numFmtId="4" fontId="3" fillId="6" borderId="13" xfId="7" applyNumberFormat="1" applyFont="1" applyFill="1" applyBorder="1" applyAlignment="1">
      <alignment vertical="center" wrapText="1"/>
    </xf>
    <xf numFmtId="4" fontId="3" fillId="6" borderId="37" xfId="7" applyNumberFormat="1" applyFont="1" applyFill="1" applyBorder="1" applyAlignment="1">
      <alignment vertical="center" wrapText="1"/>
    </xf>
    <xf numFmtId="0" fontId="39" fillId="6" borderId="23" xfId="7" applyFont="1" applyFill="1" applyBorder="1"/>
    <xf numFmtId="0" fontId="6" fillId="6" borderId="0" xfId="7" applyFill="1" applyAlignment="1">
      <alignment horizontal="center" vertical="center"/>
    </xf>
    <xf numFmtId="4" fontId="3" fillId="6" borderId="57" xfId="7" applyNumberFormat="1" applyFont="1" applyFill="1" applyBorder="1" applyAlignment="1">
      <alignment vertical="center" wrapText="1"/>
    </xf>
    <xf numFmtId="4" fontId="3" fillId="3" borderId="72" xfId="7" applyNumberFormat="1" applyFont="1" applyFill="1" applyBorder="1" applyAlignment="1">
      <alignment vertical="center" wrapText="1"/>
    </xf>
    <xf numFmtId="4" fontId="3" fillId="3" borderId="87" xfId="7" applyNumberFormat="1" applyFont="1" applyFill="1" applyBorder="1" applyAlignment="1">
      <alignment vertical="center" wrapText="1"/>
    </xf>
    <xf numFmtId="0" fontId="39" fillId="3" borderId="57" xfId="7" applyFont="1" applyFill="1" applyBorder="1"/>
    <xf numFmtId="0" fontId="39" fillId="0" borderId="0" xfId="7" applyFont="1"/>
    <xf numFmtId="0" fontId="11" fillId="6" borderId="80" xfId="7" applyFont="1" applyFill="1" applyBorder="1" applyAlignment="1">
      <alignment vertical="center" wrapText="1"/>
    </xf>
    <xf numFmtId="0" fontId="0" fillId="0" borderId="0" xfId="0" applyAlignment="1">
      <alignment horizontal="left" vertical="center" wrapText="1"/>
    </xf>
    <xf numFmtId="0" fontId="10" fillId="0" borderId="0" xfId="6" applyAlignment="1">
      <alignment horizontal="center" wrapText="1"/>
    </xf>
    <xf numFmtId="0" fontId="37" fillId="0" borderId="0" xfId="0" applyFont="1" applyAlignment="1">
      <alignment horizontal="left" vertical="center"/>
    </xf>
    <xf numFmtId="0" fontId="12" fillId="4" borderId="0" xfId="0" applyFont="1" applyFill="1" applyAlignment="1">
      <alignment horizontal="center" vertical="center"/>
    </xf>
    <xf numFmtId="0" fontId="21" fillId="6" borderId="0" xfId="0" applyFont="1" applyFill="1" applyAlignment="1">
      <alignment horizontal="left" vertical="center"/>
    </xf>
    <xf numFmtId="0" fontId="0" fillId="0" borderId="80" xfId="0" applyBorder="1" applyAlignment="1">
      <alignment horizontal="left"/>
    </xf>
    <xf numFmtId="0" fontId="0" fillId="0" borderId="81" xfId="0" applyBorder="1" applyAlignment="1">
      <alignment horizontal="left"/>
    </xf>
    <xf numFmtId="0" fontId="32" fillId="7" borderId="0" xfId="0" applyFont="1" applyFill="1" applyAlignment="1">
      <alignment horizontal="right" vertical="center"/>
    </xf>
    <xf numFmtId="0" fontId="4" fillId="2" borderId="5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23" xfId="0" applyFont="1" applyFill="1" applyBorder="1" applyAlignment="1">
      <alignment horizontal="center" vertical="center"/>
    </xf>
    <xf numFmtId="0" fontId="11" fillId="2" borderId="100" xfId="0" applyFont="1" applyFill="1" applyBorder="1" applyAlignment="1">
      <alignment horizontal="center" wrapText="1"/>
    </xf>
    <xf numFmtId="0" fontId="11" fillId="2" borderId="91" xfId="0" applyFont="1" applyFill="1" applyBorder="1" applyAlignment="1">
      <alignment horizontal="center" wrapText="1"/>
    </xf>
    <xf numFmtId="0" fontId="6" fillId="0" borderId="62" xfId="0" applyFont="1" applyBorder="1" applyAlignment="1">
      <alignment horizontal="left"/>
    </xf>
    <xf numFmtId="0" fontId="0" fillId="0" borderId="90" xfId="0" applyBorder="1" applyAlignment="1">
      <alignment horizontal="left"/>
    </xf>
    <xf numFmtId="0" fontId="4" fillId="0" borderId="80" xfId="0" applyFont="1" applyBorder="1" applyAlignment="1">
      <alignment horizontal="center" vertical="center"/>
    </xf>
    <xf numFmtId="0" fontId="4" fillId="0" borderId="97" xfId="0" applyFont="1" applyBorder="1" applyAlignment="1">
      <alignment horizontal="center" vertical="center"/>
    </xf>
    <xf numFmtId="0" fontId="4" fillId="0" borderId="81" xfId="0" applyFont="1" applyBorder="1" applyAlignment="1">
      <alignment horizontal="center" vertical="center"/>
    </xf>
    <xf numFmtId="0" fontId="6" fillId="0" borderId="80" xfId="0" applyFont="1" applyBorder="1" applyAlignment="1">
      <alignment horizontal="left"/>
    </xf>
    <xf numFmtId="0" fontId="4" fillId="2" borderId="62"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90" xfId="0" applyFont="1" applyFill="1" applyBorder="1" applyAlignment="1">
      <alignment horizontal="center" vertical="center"/>
    </xf>
    <xf numFmtId="0" fontId="21" fillId="2" borderId="74" xfId="0" applyFont="1" applyFill="1" applyBorder="1" applyAlignment="1">
      <alignment horizontal="center" wrapText="1"/>
    </xf>
    <xf numFmtId="0" fontId="21" fillId="2" borderId="90" xfId="0" applyFont="1" applyFill="1" applyBorder="1" applyAlignment="1">
      <alignment horizontal="center" wrapText="1"/>
    </xf>
    <xf numFmtId="0" fontId="21" fillId="6" borderId="74" xfId="0" applyFont="1" applyFill="1" applyBorder="1" applyAlignment="1">
      <alignment horizontal="center" wrapText="1"/>
    </xf>
    <xf numFmtId="0" fontId="21" fillId="6" borderId="90" xfId="0" applyFont="1" applyFill="1" applyBorder="1" applyAlignment="1">
      <alignment horizontal="center" wrapText="1"/>
    </xf>
    <xf numFmtId="0" fontId="21" fillId="6" borderId="54" xfId="0" applyFont="1" applyFill="1" applyBorder="1" applyAlignment="1">
      <alignment horizontal="center" wrapText="1"/>
    </xf>
    <xf numFmtId="0" fontId="21" fillId="6" borderId="123" xfId="0" applyFont="1" applyFill="1" applyBorder="1" applyAlignment="1">
      <alignment horizontal="center" wrapText="1"/>
    </xf>
    <xf numFmtId="0" fontId="3" fillId="9" borderId="58" xfId="0" applyFont="1" applyFill="1" applyBorder="1" applyAlignment="1">
      <alignment horizontal="left" vertical="center"/>
    </xf>
    <xf numFmtId="0" fontId="3" fillId="9" borderId="13" xfId="0" applyFont="1" applyFill="1" applyBorder="1" applyAlignment="1">
      <alignment horizontal="left" vertical="center"/>
    </xf>
    <xf numFmtId="0" fontId="6" fillId="0" borderId="0" xfId="0" applyFont="1" applyAlignment="1">
      <alignment horizontal="left" vertical="center" wrapText="1"/>
    </xf>
    <xf numFmtId="0" fontId="12" fillId="4" borderId="45" xfId="0" applyFont="1" applyFill="1" applyBorder="1" applyAlignment="1">
      <alignment horizontal="center" vertical="center"/>
    </xf>
    <xf numFmtId="0" fontId="4" fillId="0" borderId="82" xfId="0" applyFont="1" applyBorder="1" applyAlignment="1">
      <alignment horizontal="center" vertical="center"/>
    </xf>
    <xf numFmtId="0" fontId="4" fillId="0" borderId="98" xfId="0" applyFont="1" applyBorder="1" applyAlignment="1">
      <alignment horizontal="center" vertical="center"/>
    </xf>
    <xf numFmtId="0" fontId="4" fillId="0" borderId="91" xfId="0" applyFont="1" applyBorder="1" applyAlignment="1">
      <alignment horizontal="center" vertical="center"/>
    </xf>
    <xf numFmtId="0" fontId="11" fillId="0" borderId="0" xfId="0" applyFont="1" applyAlignment="1">
      <alignment horizontal="justify" vertical="justify" wrapText="1"/>
    </xf>
    <xf numFmtId="0" fontId="6" fillId="0" borderId="0" xfId="6" applyFont="1" applyAlignment="1">
      <alignment horizontal="left" vertical="center"/>
    </xf>
    <xf numFmtId="0" fontId="10" fillId="0" borderId="0" xfId="6" applyAlignment="1">
      <alignment horizontal="left" vertical="center"/>
    </xf>
    <xf numFmtId="0" fontId="6" fillId="0" borderId="0" xfId="6" applyFont="1" applyAlignment="1">
      <alignment horizontal="left" vertical="center" wrapText="1"/>
    </xf>
    <xf numFmtId="0" fontId="0" fillId="0" borderId="33" xfId="0" applyBorder="1" applyAlignment="1">
      <alignment horizontal="center"/>
    </xf>
    <xf numFmtId="0" fontId="0" fillId="0" borderId="78"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0" fontId="0" fillId="0" borderId="44" xfId="0" applyBorder="1" applyAlignment="1">
      <alignment horizontal="center" vertical="center"/>
    </xf>
    <xf numFmtId="0" fontId="0" fillId="0" borderId="23" xfId="0" applyBorder="1" applyAlignment="1">
      <alignment horizontal="center" vertical="center"/>
    </xf>
    <xf numFmtId="0" fontId="0" fillId="0" borderId="101" xfId="0" applyBorder="1" applyAlignment="1">
      <alignment horizontal="center"/>
    </xf>
    <xf numFmtId="0" fontId="0" fillId="0" borderId="44" xfId="0" applyBorder="1" applyAlignment="1">
      <alignment horizontal="center"/>
    </xf>
    <xf numFmtId="0" fontId="0" fillId="0" borderId="23" xfId="0" applyBorder="1" applyAlignment="1">
      <alignment horizontal="center"/>
    </xf>
    <xf numFmtId="0" fontId="33" fillId="4" borderId="0" xfId="0" applyFont="1" applyFill="1" applyAlignment="1">
      <alignment horizontal="center" vertical="center"/>
    </xf>
    <xf numFmtId="0" fontId="11" fillId="0" borderId="0" xfId="0" applyFont="1" applyAlignment="1">
      <alignment horizontal="left" vertical="top" wrapText="1"/>
    </xf>
    <xf numFmtId="0" fontId="6" fillId="0" borderId="101" xfId="0" applyFont="1" applyBorder="1" applyAlignment="1">
      <alignment horizontal="center"/>
    </xf>
    <xf numFmtId="0" fontId="4" fillId="2" borderId="62" xfId="0" applyFont="1" applyFill="1" applyBorder="1" applyAlignment="1">
      <alignment horizontal="center"/>
    </xf>
    <xf numFmtId="0" fontId="4" fillId="2" borderId="99" xfId="0" applyFont="1" applyFill="1" applyBorder="1" applyAlignment="1">
      <alignment horizontal="center"/>
    </xf>
    <xf numFmtId="0" fontId="4" fillId="2" borderId="102" xfId="0" applyFont="1" applyFill="1" applyBorder="1" applyAlignment="1">
      <alignment horizontal="center"/>
    </xf>
    <xf numFmtId="0" fontId="0" fillId="0" borderId="2" xfId="0" applyBorder="1" applyAlignment="1">
      <alignment horizontal="center"/>
    </xf>
    <xf numFmtId="0" fontId="0" fillId="0" borderId="27" xfId="0" applyBorder="1" applyAlignment="1">
      <alignment horizontal="center"/>
    </xf>
    <xf numFmtId="0" fontId="6" fillId="8" borderId="103" xfId="0" applyFont="1" applyFill="1" applyBorder="1" applyAlignment="1">
      <alignment horizontal="left" vertical="center" wrapText="1"/>
    </xf>
    <xf numFmtId="0" fontId="0" fillId="8" borderId="104" xfId="0" applyFill="1" applyBorder="1" applyAlignment="1">
      <alignment horizontal="left" vertical="center" wrapText="1"/>
    </xf>
    <xf numFmtId="0" fontId="0" fillId="8" borderId="54" xfId="0" applyFill="1" applyBorder="1" applyAlignment="1">
      <alignment horizontal="left" vertical="center" wrapText="1"/>
    </xf>
    <xf numFmtId="0" fontId="0" fillId="8" borderId="45" xfId="0" applyFill="1" applyBorder="1" applyAlignment="1">
      <alignment horizontal="left" vertical="center" wrapText="1"/>
    </xf>
    <xf numFmtId="0" fontId="12" fillId="4" borderId="0" xfId="0" applyFont="1" applyFill="1" applyAlignment="1">
      <alignment horizontal="center"/>
    </xf>
    <xf numFmtId="0" fontId="6" fillId="0" borderId="0" xfId="0" applyFont="1" applyAlignment="1">
      <alignment horizontal="justify" vertical="justify" wrapText="1"/>
    </xf>
    <xf numFmtId="0" fontId="1" fillId="0" borderId="0" xfId="0" applyFont="1" applyAlignment="1">
      <alignment horizontal="justify" vertical="justify" wrapText="1"/>
    </xf>
    <xf numFmtId="0" fontId="10" fillId="0" borderId="0" xfId="0" applyFont="1" applyAlignment="1">
      <alignment horizontal="justify" vertical="justify" wrapText="1"/>
    </xf>
    <xf numFmtId="0" fontId="19" fillId="4" borderId="0" xfId="0" applyFont="1" applyFill="1" applyAlignment="1">
      <alignment horizontal="center" vertical="top" wrapText="1"/>
    </xf>
    <xf numFmtId="0" fontId="27" fillId="0" borderId="0" xfId="0" applyFont="1" applyAlignment="1">
      <alignment horizontal="left" vertical="center" wrapText="1"/>
    </xf>
    <xf numFmtId="0" fontId="6" fillId="0" borderId="0" xfId="7" applyAlignment="1">
      <alignment horizontal="center" wrapText="1"/>
    </xf>
    <xf numFmtId="0" fontId="10" fillId="0" borderId="0" xfId="0" applyFont="1" applyAlignment="1">
      <alignment horizontal="left" vertical="center" wrapText="1"/>
    </xf>
    <xf numFmtId="0" fontId="4" fillId="0" borderId="0" xfId="0" applyFont="1" applyAlignment="1">
      <alignment horizontal="center" vertical="center"/>
    </xf>
    <xf numFmtId="0" fontId="6" fillId="0" borderId="58" xfId="0" applyFont="1" applyBorder="1" applyAlignment="1">
      <alignment horizontal="center" vertical="center"/>
    </xf>
    <xf numFmtId="0" fontId="6" fillId="0" borderId="44" xfId="0" applyFont="1" applyBorder="1" applyAlignment="1">
      <alignment horizontal="center" vertical="center"/>
    </xf>
    <xf numFmtId="0" fontId="4" fillId="0" borderId="104" xfId="0" applyFont="1" applyBorder="1" applyAlignment="1">
      <alignment horizontal="left" vertical="center"/>
    </xf>
    <xf numFmtId="0" fontId="4" fillId="0" borderId="0" xfId="0" applyFont="1" applyAlignment="1">
      <alignment horizontal="left" vertical="center"/>
    </xf>
    <xf numFmtId="0" fontId="4" fillId="6" borderId="58" xfId="0" applyFont="1" applyFill="1" applyBorder="1" applyAlignment="1">
      <alignment horizontal="center" vertical="center" wrapText="1"/>
    </xf>
    <xf numFmtId="0" fontId="4" fillId="6" borderId="56" xfId="0" applyFont="1" applyFill="1" applyBorder="1" applyAlignment="1">
      <alignment horizontal="center" vertical="center" wrapText="1"/>
    </xf>
    <xf numFmtId="0" fontId="18" fillId="4" borderId="0" xfId="0" applyFont="1" applyFill="1" applyAlignment="1">
      <alignment horizontal="center" vertical="center" wrapText="1"/>
    </xf>
    <xf numFmtId="0" fontId="3" fillId="0" borderId="45" xfId="0" applyFont="1" applyBorder="1" applyAlignment="1">
      <alignment horizontal="left" vertical="center"/>
    </xf>
    <xf numFmtId="0" fontId="4" fillId="6" borderId="73" xfId="0" applyFont="1" applyFill="1" applyBorder="1" applyAlignment="1">
      <alignment horizontal="center" vertical="center" wrapText="1"/>
    </xf>
    <xf numFmtId="0" fontId="3" fillId="6" borderId="58" xfId="0" applyFont="1" applyFill="1" applyBorder="1" applyAlignment="1">
      <alignment horizontal="center" vertical="center"/>
    </xf>
    <xf numFmtId="0" fontId="3" fillId="6" borderId="44" xfId="0" applyFont="1" applyFill="1" applyBorder="1" applyAlignment="1">
      <alignment horizontal="center" vertical="center"/>
    </xf>
    <xf numFmtId="0" fontId="3" fillId="6" borderId="23" xfId="0" applyFont="1" applyFill="1" applyBorder="1" applyAlignment="1">
      <alignment horizontal="center" vertical="center"/>
    </xf>
    <xf numFmtId="0" fontId="6" fillId="0" borderId="124" xfId="7" applyBorder="1" applyAlignment="1">
      <alignment horizontal="left" vertical="top" wrapText="1"/>
    </xf>
    <xf numFmtId="0" fontId="6" fillId="0" borderId="0" xfId="7" applyAlignment="1">
      <alignment horizontal="left" vertical="top" wrapText="1"/>
    </xf>
    <xf numFmtId="0" fontId="6" fillId="0" borderId="32" xfId="7" applyBorder="1" applyAlignment="1">
      <alignment horizontal="left" vertical="top" wrapText="1"/>
    </xf>
    <xf numFmtId="0" fontId="6" fillId="0" borderId="80" xfId="7" applyBorder="1" applyAlignment="1">
      <alignment horizontal="center" vertical="center" wrapText="1"/>
    </xf>
    <xf numFmtId="0" fontId="6" fillId="0" borderId="97" xfId="7" applyBorder="1" applyAlignment="1">
      <alignment horizontal="center" vertical="center" wrapText="1"/>
    </xf>
    <xf numFmtId="0" fontId="6" fillId="0" borderId="125" xfId="7" applyBorder="1" applyAlignment="1">
      <alignment horizontal="center" vertical="center" wrapText="1"/>
    </xf>
    <xf numFmtId="0" fontId="6" fillId="0" borderId="103" xfId="7" applyBorder="1" applyAlignment="1">
      <alignment horizontal="center" wrapText="1"/>
    </xf>
    <xf numFmtId="0" fontId="6" fillId="0" borderId="104" xfId="7" applyBorder="1" applyAlignment="1">
      <alignment horizontal="center" wrapText="1"/>
    </xf>
    <xf numFmtId="0" fontId="6" fillId="0" borderId="105" xfId="7" applyBorder="1" applyAlignment="1">
      <alignment horizontal="center" wrapText="1"/>
    </xf>
    <xf numFmtId="0" fontId="18" fillId="4" borderId="124"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6" fillId="0" borderId="2" xfId="7" applyBorder="1" applyAlignment="1">
      <alignment wrapText="1"/>
    </xf>
    <xf numFmtId="0" fontId="6" fillId="0" borderId="27" xfId="7" applyBorder="1" applyAlignment="1">
      <alignment wrapText="1"/>
    </xf>
    <xf numFmtId="0" fontId="6" fillId="6" borderId="2" xfId="7" applyFill="1" applyBorder="1" applyAlignment="1">
      <alignment vertical="center" wrapText="1"/>
    </xf>
    <xf numFmtId="0" fontId="6" fillId="6" borderId="27" xfId="7" applyFill="1" applyBorder="1" applyAlignment="1">
      <alignment vertical="center" wrapText="1"/>
    </xf>
    <xf numFmtId="0" fontId="6" fillId="0" borderId="2" xfId="7" applyBorder="1" applyAlignment="1">
      <alignment horizontal="center" wrapText="1"/>
    </xf>
    <xf numFmtId="0" fontId="6" fillId="0" borderId="27" xfId="7" applyBorder="1" applyAlignment="1">
      <alignment horizontal="center" wrapText="1"/>
    </xf>
    <xf numFmtId="0" fontId="6" fillId="0" borderId="2" xfId="7" applyBorder="1" applyAlignment="1">
      <alignment horizontal="left" wrapText="1"/>
    </xf>
    <xf numFmtId="0" fontId="6" fillId="0" borderId="27" xfId="7" applyBorder="1" applyAlignment="1">
      <alignment horizontal="left" wrapText="1"/>
    </xf>
    <xf numFmtId="0" fontId="6" fillId="0" borderId="32" xfId="7" applyBorder="1" applyAlignment="1">
      <alignment horizontal="center" wrapText="1"/>
    </xf>
    <xf numFmtId="0" fontId="6" fillId="0" borderId="124" xfId="7" applyBorder="1" applyAlignment="1">
      <alignment horizontal="left" wrapText="1"/>
    </xf>
    <xf numFmtId="0" fontId="6" fillId="0" borderId="0" xfId="7" applyAlignment="1">
      <alignment horizontal="left" wrapText="1"/>
    </xf>
    <xf numFmtId="0" fontId="6" fillId="0" borderId="32" xfId="7" applyBorder="1" applyAlignment="1">
      <alignment horizontal="left" wrapText="1"/>
    </xf>
    <xf numFmtId="0" fontId="32" fillId="0" borderId="0" xfId="7" applyFont="1" applyAlignment="1">
      <alignment horizontal="left" vertical="center" wrapText="1"/>
    </xf>
    <xf numFmtId="0" fontId="6" fillId="0" borderId="124" xfId="7" applyBorder="1" applyAlignment="1">
      <alignment horizontal="left" vertical="center" wrapText="1"/>
    </xf>
    <xf numFmtId="0" fontId="6" fillId="0" borderId="0" xfId="7" applyAlignment="1">
      <alignment horizontal="left" vertical="center" wrapText="1"/>
    </xf>
    <xf numFmtId="0" fontId="6" fillId="0" borderId="32" xfId="7" applyBorder="1" applyAlignment="1">
      <alignment horizontal="left" vertical="center" wrapText="1"/>
    </xf>
    <xf numFmtId="0" fontId="4" fillId="9" borderId="26" xfId="7" applyFont="1" applyFill="1" applyBorder="1" applyAlignment="1">
      <alignment horizontal="left" wrapText="1"/>
    </xf>
    <xf numFmtId="0" fontId="4" fillId="9" borderId="2" xfId="7" applyFont="1" applyFill="1" applyBorder="1" applyAlignment="1">
      <alignment horizontal="left" wrapText="1"/>
    </xf>
    <xf numFmtId="0" fontId="6" fillId="0" borderId="26" xfId="7" applyBorder="1" applyAlignment="1">
      <alignment horizontal="left" wrapText="1"/>
    </xf>
    <xf numFmtId="0" fontId="6" fillId="0" borderId="4" xfId="7" applyBorder="1" applyAlignment="1">
      <alignment horizontal="center" wrapText="1"/>
    </xf>
    <xf numFmtId="0" fontId="6" fillId="0" borderId="29" xfId="7" applyBorder="1" applyAlignment="1">
      <alignment horizontal="center" wrapText="1"/>
    </xf>
    <xf numFmtId="0" fontId="4" fillId="0" borderId="124" xfId="7" applyFont="1" applyBorder="1" applyAlignment="1">
      <alignment horizontal="left" vertical="center" wrapText="1"/>
    </xf>
    <xf numFmtId="0" fontId="4" fillId="0" borderId="0" xfId="7" applyFont="1" applyAlignment="1">
      <alignment horizontal="left" vertical="center" wrapText="1"/>
    </xf>
    <xf numFmtId="0" fontId="4" fillId="0" borderId="32" xfId="7" applyFont="1" applyBorder="1" applyAlignment="1">
      <alignment horizontal="left" vertical="center" wrapText="1"/>
    </xf>
    <xf numFmtId="0" fontId="6" fillId="0" borderId="26" xfId="7" applyBorder="1" applyAlignment="1">
      <alignment horizontal="center" wrapText="1"/>
    </xf>
    <xf numFmtId="0" fontId="11" fillId="0" borderId="2" xfId="7" applyFont="1" applyBorder="1" applyAlignment="1">
      <alignment horizontal="left" vertical="center" wrapText="1"/>
    </xf>
    <xf numFmtId="0" fontId="11" fillId="0" borderId="80" xfId="7" applyFont="1" applyBorder="1" applyAlignment="1">
      <alignment horizontal="left" vertical="center" wrapText="1"/>
    </xf>
    <xf numFmtId="0" fontId="11" fillId="0" borderId="97" xfId="7" applyFont="1" applyBorder="1" applyAlignment="1">
      <alignment horizontal="left" vertical="center" wrapText="1"/>
    </xf>
    <xf numFmtId="0" fontId="11" fillId="0" borderId="81" xfId="7" applyFont="1" applyBorder="1" applyAlignment="1">
      <alignment horizontal="left" vertical="center" wrapText="1"/>
    </xf>
    <xf numFmtId="0" fontId="21" fillId="6" borderId="80" xfId="7" applyFont="1" applyFill="1" applyBorder="1" applyAlignment="1">
      <alignment horizontal="left" vertical="center" wrapText="1"/>
    </xf>
    <xf numFmtId="0" fontId="21" fillId="6" borderId="97" xfId="7" applyFont="1" applyFill="1" applyBorder="1" applyAlignment="1">
      <alignment horizontal="left" vertical="center" wrapText="1"/>
    </xf>
    <xf numFmtId="0" fontId="21" fillId="6" borderId="81" xfId="7" applyFont="1" applyFill="1" applyBorder="1" applyAlignment="1">
      <alignment horizontal="left" vertical="center" wrapText="1"/>
    </xf>
    <xf numFmtId="0" fontId="11" fillId="6" borderId="2" xfId="7" applyFont="1" applyFill="1" applyBorder="1" applyAlignment="1">
      <alignment horizontal="left" vertical="center" wrapText="1"/>
    </xf>
    <xf numFmtId="0" fontId="11" fillId="0" borderId="97" xfId="7" applyFont="1" applyBorder="1" applyAlignment="1">
      <alignment horizontal="center" vertical="center" wrapText="1"/>
    </xf>
    <xf numFmtId="0" fontId="11" fillId="10" borderId="2" xfId="7" applyFont="1" applyFill="1" applyBorder="1" applyAlignment="1">
      <alignment horizontal="left" vertical="center" wrapText="1"/>
    </xf>
    <xf numFmtId="0" fontId="38" fillId="0" borderId="97" xfId="7" applyFont="1" applyBorder="1" applyAlignment="1">
      <alignment horizontal="left" vertical="center" wrapText="1"/>
    </xf>
    <xf numFmtId="0" fontId="38" fillId="0" borderId="81" xfId="7" applyFont="1" applyBorder="1" applyAlignment="1">
      <alignment horizontal="left" vertical="center" wrapText="1"/>
    </xf>
    <xf numFmtId="0" fontId="4" fillId="0" borderId="0" xfId="7" applyFont="1" applyAlignment="1">
      <alignment horizontal="left" wrapText="1"/>
    </xf>
    <xf numFmtId="0" fontId="4" fillId="3" borderId="63" xfId="7" applyFont="1" applyFill="1" applyBorder="1" applyAlignment="1">
      <alignment horizontal="center" vertical="center" wrapText="1"/>
    </xf>
    <xf numFmtId="0" fontId="4" fillId="3" borderId="107" xfId="7" applyFont="1" applyFill="1" applyBorder="1" applyAlignment="1">
      <alignment horizontal="center" vertical="center" wrapText="1"/>
    </xf>
    <xf numFmtId="0" fontId="6" fillId="8" borderId="108" xfId="9" applyFill="1" applyBorder="1" applyAlignment="1">
      <alignment horizontal="center" vertical="center" wrapText="1"/>
    </xf>
    <xf numFmtId="0" fontId="6" fillId="8" borderId="109" xfId="9" applyFill="1" applyBorder="1" applyAlignment="1">
      <alignment horizontal="center" vertical="center" wrapText="1"/>
    </xf>
    <xf numFmtId="0" fontId="6" fillId="8" borderId="58" xfId="9" applyFill="1" applyBorder="1" applyAlignment="1">
      <alignment horizontal="center" vertical="center" wrapText="1"/>
    </xf>
    <xf numFmtId="0" fontId="6" fillId="8" borderId="23" xfId="9" applyFill="1" applyBorder="1" applyAlignment="1">
      <alignment horizontal="center" vertical="center" wrapText="1"/>
    </xf>
    <xf numFmtId="0" fontId="6" fillId="8" borderId="114" xfId="9" applyFill="1" applyBorder="1" applyAlignment="1">
      <alignment horizontal="center" vertical="center" wrapText="1"/>
    </xf>
    <xf numFmtId="0" fontId="6" fillId="8" borderId="115" xfId="9" applyFill="1" applyBorder="1" applyAlignment="1">
      <alignment horizontal="center" vertical="center" wrapText="1"/>
    </xf>
    <xf numFmtId="0" fontId="18" fillId="4" borderId="58"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27" fillId="0" borderId="0" xfId="9" applyFont="1" applyAlignment="1">
      <alignment horizontal="left" vertical="center" wrapText="1"/>
    </xf>
    <xf numFmtId="0" fontId="6" fillId="8" borderId="110" xfId="9" applyFill="1" applyBorder="1" applyAlignment="1">
      <alignment horizontal="center" vertical="center" wrapText="1"/>
    </xf>
    <xf numFmtId="0" fontId="6" fillId="8" borderId="111" xfId="9" applyFill="1" applyBorder="1" applyAlignment="1">
      <alignment horizontal="center" vertical="center" wrapText="1"/>
    </xf>
    <xf numFmtId="0" fontId="26" fillId="0" borderId="0" xfId="9" applyFont="1" applyAlignment="1">
      <alignment horizontal="center" vertical="center" wrapText="1"/>
    </xf>
    <xf numFmtId="0" fontId="4" fillId="8" borderId="112" xfId="9" applyFont="1" applyFill="1" applyBorder="1" applyAlignment="1">
      <alignment horizontal="center" vertical="center" wrapText="1"/>
    </xf>
    <xf numFmtId="0" fontId="4" fillId="8" borderId="105" xfId="9" applyFont="1" applyFill="1" applyBorder="1" applyAlignment="1">
      <alignment horizontal="center" vertical="center" wrapText="1"/>
    </xf>
    <xf numFmtId="0" fontId="2" fillId="8" borderId="68" xfId="9" quotePrefix="1" applyFont="1" applyFill="1" applyBorder="1" applyAlignment="1">
      <alignment horizontal="center" vertical="center" wrapText="1"/>
    </xf>
    <xf numFmtId="0" fontId="2" fillId="8" borderId="113" xfId="9" quotePrefix="1" applyFont="1" applyFill="1" applyBorder="1" applyAlignment="1">
      <alignment horizontal="center" vertical="center" wrapText="1"/>
    </xf>
    <xf numFmtId="0" fontId="3" fillId="6" borderId="44" xfId="0" applyFont="1" applyFill="1" applyBorder="1" applyAlignment="1">
      <alignment horizontal="center" vertical="center" wrapText="1"/>
    </xf>
    <xf numFmtId="0" fontId="11" fillId="0" borderId="0" xfId="0" applyFont="1" applyAlignment="1">
      <alignment horizontal="left" vertical="justify" wrapText="1"/>
    </xf>
    <xf numFmtId="0" fontId="4" fillId="8" borderId="116" xfId="9" applyFont="1" applyFill="1" applyBorder="1" applyAlignment="1">
      <alignment horizontal="center" vertical="center" wrapText="1"/>
    </xf>
    <xf numFmtId="0" fontId="4" fillId="8" borderId="102" xfId="9" applyFont="1" applyFill="1" applyBorder="1" applyAlignment="1">
      <alignment horizontal="center" vertical="center" wrapText="1"/>
    </xf>
    <xf numFmtId="0" fontId="2" fillId="0" borderId="89" xfId="9" quotePrefix="1" applyFont="1" applyBorder="1" applyAlignment="1">
      <alignment horizontal="center" vertical="center" wrapText="1"/>
    </xf>
    <xf numFmtId="0" fontId="2" fillId="0" borderId="55" xfId="9" quotePrefix="1" applyFont="1" applyBorder="1" applyAlignment="1">
      <alignment horizontal="center" vertical="center" wrapText="1"/>
    </xf>
    <xf numFmtId="0" fontId="6" fillId="8" borderId="11" xfId="9" applyFill="1" applyBorder="1" applyAlignment="1">
      <alignment horizontal="center" vertical="center" wrapText="1"/>
    </xf>
    <xf numFmtId="0" fontId="6" fillId="8" borderId="8" xfId="9" applyFill="1" applyBorder="1" applyAlignment="1">
      <alignment horizontal="center" vertical="center" wrapText="1"/>
    </xf>
    <xf numFmtId="0" fontId="39" fillId="6" borderId="87" xfId="9" applyFont="1" applyFill="1" applyBorder="1" applyAlignment="1">
      <alignment horizontal="center" vertical="center" wrapText="1"/>
    </xf>
    <xf numFmtId="0" fontId="39" fillId="6" borderId="57" xfId="9" applyFont="1" applyFill="1" applyBorder="1" applyAlignment="1">
      <alignment horizontal="center" vertical="center" wrapText="1"/>
    </xf>
    <xf numFmtId="0" fontId="26" fillId="3" borderId="45" xfId="7" applyFont="1" applyFill="1" applyBorder="1" applyAlignment="1">
      <alignment horizontal="left" vertical="center"/>
    </xf>
    <xf numFmtId="0" fontId="6" fillId="8" borderId="86" xfId="9" applyFill="1" applyBorder="1" applyAlignment="1">
      <alignment horizontal="center" vertical="center" wrapText="1"/>
    </xf>
    <xf numFmtId="0" fontId="6" fillId="8" borderId="6" xfId="9" applyFill="1" applyBorder="1" applyAlignment="1">
      <alignment horizontal="center" vertical="center" wrapText="1"/>
    </xf>
    <xf numFmtId="1" fontId="3" fillId="6" borderId="58" xfId="7" applyNumberFormat="1" applyFont="1" applyFill="1" applyBorder="1" applyAlignment="1">
      <alignment horizontal="right" vertical="center" wrapText="1"/>
    </xf>
    <xf numFmtId="1" fontId="3" fillId="6" borderId="44" xfId="7" applyNumberFormat="1" applyFont="1" applyFill="1" applyBorder="1" applyAlignment="1">
      <alignment horizontal="right" vertical="center" wrapText="1"/>
    </xf>
    <xf numFmtId="1" fontId="3" fillId="6" borderId="56" xfId="7" applyNumberFormat="1" applyFont="1" applyFill="1" applyBorder="1" applyAlignment="1">
      <alignment horizontal="right" vertical="center" wrapText="1"/>
    </xf>
    <xf numFmtId="0" fontId="6" fillId="6" borderId="45" xfId="7" applyFill="1" applyBorder="1" applyAlignment="1">
      <alignment horizontal="right" vertical="center"/>
    </xf>
    <xf numFmtId="0" fontId="6" fillId="0" borderId="0" xfId="7" applyAlignment="1">
      <alignment horizontal="center" vertical="center" wrapText="1"/>
    </xf>
    <xf numFmtId="0" fontId="18" fillId="4" borderId="0" xfId="0" applyFont="1" applyFill="1" applyAlignment="1">
      <alignment horizontal="center" vertical="top" wrapText="1"/>
    </xf>
    <xf numFmtId="0" fontId="0" fillId="0" borderId="105" xfId="0" applyBorder="1" applyAlignment="1">
      <alignment horizontal="center" vertical="center" wrapText="1"/>
    </xf>
    <xf numFmtId="0" fontId="0" fillId="0" borderId="106" xfId="0" applyBorder="1" applyAlignment="1">
      <alignment horizontal="center" vertical="center" wrapText="1"/>
    </xf>
  </cellXfs>
  <cellStyles count="10">
    <cellStyle name="Euro" xfId="1" xr:uid="{00000000-0005-0000-0000-000000000000}"/>
    <cellStyle name="Komma" xfId="2" builtinId="3"/>
    <cellStyle name="Link" xfId="3" builtinId="8"/>
    <cellStyle name="Prozent 2" xfId="4" xr:uid="{00000000-0005-0000-0000-000003000000}"/>
    <cellStyle name="Prozent 3" xfId="5" xr:uid="{00000000-0005-0000-0000-000004000000}"/>
    <cellStyle name="Standard" xfId="0" builtinId="0"/>
    <cellStyle name="Standard 2" xfId="6" xr:uid="{00000000-0005-0000-0000-000006000000}"/>
    <cellStyle name="Standard 2 2" xfId="7" xr:uid="{00000000-0005-0000-0000-000007000000}"/>
    <cellStyle name="Standard 2_Tabelle3" xfId="8" xr:uid="{00000000-0005-0000-0000-000008000000}"/>
    <cellStyle name="Standard_Tabelle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719504</xdr:colOff>
      <xdr:row>0</xdr:row>
      <xdr:rowOff>81328</xdr:rowOff>
    </xdr:from>
    <xdr:ext cx="2029849" cy="755400"/>
    <xdr:sp macro="" textlink="">
      <xdr:nvSpPr>
        <xdr:cNvPr id="3" name="Textfeld 2">
          <a:extLst>
            <a:ext uri="{FF2B5EF4-FFF2-40B4-BE49-F238E27FC236}">
              <a16:creationId xmlns:a16="http://schemas.microsoft.com/office/drawing/2014/main" id="{00000000-0008-0000-0000-000003000000}"/>
            </a:ext>
          </a:extLst>
        </xdr:cNvPr>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8579" name="Grafik 12">
          <a:extLst>
            <a:ext uri="{FF2B5EF4-FFF2-40B4-BE49-F238E27FC236}">
              <a16:creationId xmlns:a16="http://schemas.microsoft.com/office/drawing/2014/main" id="{00000000-0008-0000-0000-000083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715694</xdr:colOff>
      <xdr:row>0</xdr:row>
      <xdr:rowOff>81328</xdr:rowOff>
    </xdr:from>
    <xdr:ext cx="2042699" cy="755400"/>
    <xdr:sp macro="" textlink="">
      <xdr:nvSpPr>
        <xdr:cNvPr id="3" name="Textfeld 2">
          <a:extLst>
            <a:ext uri="{FF2B5EF4-FFF2-40B4-BE49-F238E27FC236}">
              <a16:creationId xmlns:a16="http://schemas.microsoft.com/office/drawing/2014/main" id="{00000000-0008-0000-0900-000003000000}"/>
            </a:ext>
          </a:extLst>
        </xdr:cNvPr>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137160</xdr:rowOff>
    </xdr:from>
    <xdr:to>
      <xdr:col>0</xdr:col>
      <xdr:colOff>701040</xdr:colOff>
      <xdr:row>0</xdr:row>
      <xdr:rowOff>655320</xdr:rowOff>
    </xdr:to>
    <xdr:pic>
      <xdr:nvPicPr>
        <xdr:cNvPr id="11508" name="Grafik 12">
          <a:extLst>
            <a:ext uri="{FF2B5EF4-FFF2-40B4-BE49-F238E27FC236}">
              <a16:creationId xmlns:a16="http://schemas.microsoft.com/office/drawing/2014/main" id="{00000000-0008-0000-0900-0000F4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715694</xdr:colOff>
      <xdr:row>0</xdr:row>
      <xdr:rowOff>81328</xdr:rowOff>
    </xdr:from>
    <xdr:ext cx="2035994" cy="755400"/>
    <xdr:sp macro="" textlink="">
      <xdr:nvSpPr>
        <xdr:cNvPr id="3" name="Textfeld 2">
          <a:extLst>
            <a:ext uri="{FF2B5EF4-FFF2-40B4-BE49-F238E27FC236}">
              <a16:creationId xmlns:a16="http://schemas.microsoft.com/office/drawing/2014/main" id="{00000000-0008-0000-0A00-000003000000}"/>
            </a:ext>
          </a:extLst>
        </xdr:cNvPr>
        <xdr:cNvSpPr txBox="1">
          <a:spLocks noChangeArrowheads="1"/>
        </xdr:cNvSpPr>
      </xdr:nvSpPr>
      <xdr:spPr bwMode="auto">
        <a:xfrm>
          <a:off x="696644" y="81328"/>
          <a:ext cx="203328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129540</xdr:colOff>
      <xdr:row>0</xdr:row>
      <xdr:rowOff>106680</xdr:rowOff>
    </xdr:from>
    <xdr:to>
      <xdr:col>0</xdr:col>
      <xdr:colOff>716280</xdr:colOff>
      <xdr:row>0</xdr:row>
      <xdr:rowOff>624840</xdr:rowOff>
    </xdr:to>
    <xdr:pic>
      <xdr:nvPicPr>
        <xdr:cNvPr id="12551" name="Grafik 12">
          <a:extLst>
            <a:ext uri="{FF2B5EF4-FFF2-40B4-BE49-F238E27FC236}">
              <a16:creationId xmlns:a16="http://schemas.microsoft.com/office/drawing/2014/main" id="{00000000-0008-0000-0A00-000007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 y="10668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719504</xdr:colOff>
      <xdr:row>0</xdr:row>
      <xdr:rowOff>81328</xdr:rowOff>
    </xdr:from>
    <xdr:ext cx="2019124" cy="755400"/>
    <xdr:sp macro="" textlink="">
      <xdr:nvSpPr>
        <xdr:cNvPr id="2" name="Textfeld 1">
          <a:extLst>
            <a:ext uri="{FF2B5EF4-FFF2-40B4-BE49-F238E27FC236}">
              <a16:creationId xmlns:a16="http://schemas.microsoft.com/office/drawing/2014/main" id="{00000000-0008-0000-0B00-000002000000}"/>
            </a:ext>
          </a:extLst>
        </xdr:cNvPr>
        <xdr:cNvSpPr txBox="1">
          <a:spLocks noChangeArrowheads="1"/>
        </xdr:cNvSpPr>
      </xdr:nvSpPr>
      <xdr:spPr bwMode="auto">
        <a:xfrm>
          <a:off x="70045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19124" cy="755400"/>
    <xdr:sp macro="" textlink="">
      <xdr:nvSpPr>
        <xdr:cNvPr id="3" name="Textfeld 2">
          <a:extLst>
            <a:ext uri="{FF2B5EF4-FFF2-40B4-BE49-F238E27FC236}">
              <a16:creationId xmlns:a16="http://schemas.microsoft.com/office/drawing/2014/main" id="{00000000-0008-0000-0B00-000003000000}"/>
            </a:ext>
          </a:extLst>
        </xdr:cNvPr>
        <xdr:cNvSpPr txBox="1">
          <a:spLocks noChangeArrowheads="1"/>
        </xdr:cNvSpPr>
      </xdr:nvSpPr>
      <xdr:spPr bwMode="auto">
        <a:xfrm>
          <a:off x="700454" y="81328"/>
          <a:ext cx="204098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121920</xdr:rowOff>
    </xdr:from>
    <xdr:to>
      <xdr:col>0</xdr:col>
      <xdr:colOff>723900</xdr:colOff>
      <xdr:row>0</xdr:row>
      <xdr:rowOff>640080</xdr:rowOff>
    </xdr:to>
    <xdr:pic>
      <xdr:nvPicPr>
        <xdr:cNvPr id="16732" name="Grafik 12">
          <a:extLst>
            <a:ext uri="{FF2B5EF4-FFF2-40B4-BE49-F238E27FC236}">
              <a16:creationId xmlns:a16="http://schemas.microsoft.com/office/drawing/2014/main" id="{00000000-0008-0000-0B00-00005C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2192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1751" cy="755400"/>
    <xdr:sp macro="" textlink="">
      <xdr:nvSpPr>
        <xdr:cNvPr id="2" name="Textfeld 1">
          <a:extLst>
            <a:ext uri="{FF2B5EF4-FFF2-40B4-BE49-F238E27FC236}">
              <a16:creationId xmlns:a16="http://schemas.microsoft.com/office/drawing/2014/main" id="{00000000-0008-0000-0C00-000002000000}"/>
            </a:ext>
          </a:extLst>
        </xdr:cNvPr>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1751" cy="755400"/>
    <xdr:sp macro="" textlink="">
      <xdr:nvSpPr>
        <xdr:cNvPr id="3" name="Textfeld 2">
          <a:extLst>
            <a:ext uri="{FF2B5EF4-FFF2-40B4-BE49-F238E27FC236}">
              <a16:creationId xmlns:a16="http://schemas.microsoft.com/office/drawing/2014/main" id="{00000000-0008-0000-0C00-000003000000}"/>
            </a:ext>
          </a:extLst>
        </xdr:cNvPr>
        <xdr:cNvSpPr txBox="1">
          <a:spLocks noChangeArrowheads="1"/>
        </xdr:cNvSpPr>
      </xdr:nvSpPr>
      <xdr:spPr bwMode="auto">
        <a:xfrm>
          <a:off x="700454" y="81328"/>
          <a:ext cx="203406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19696" name="Grafik 12">
          <a:extLst>
            <a:ext uri="{FF2B5EF4-FFF2-40B4-BE49-F238E27FC236}">
              <a16:creationId xmlns:a16="http://schemas.microsoft.com/office/drawing/2014/main" id="{00000000-0008-0000-0C00-0000F04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719504</xdr:colOff>
      <xdr:row>0</xdr:row>
      <xdr:rowOff>81328</xdr:rowOff>
    </xdr:from>
    <xdr:ext cx="2021805" cy="755400"/>
    <xdr:sp macro="" textlink="">
      <xdr:nvSpPr>
        <xdr:cNvPr id="2" name="Textfeld 1">
          <a:extLst>
            <a:ext uri="{FF2B5EF4-FFF2-40B4-BE49-F238E27FC236}">
              <a16:creationId xmlns:a16="http://schemas.microsoft.com/office/drawing/2014/main" id="{00000000-0008-0000-0D00-000002000000}"/>
            </a:ext>
          </a:extLst>
        </xdr:cNvPr>
        <xdr:cNvSpPr txBox="1">
          <a:spLocks noChangeArrowheads="1"/>
        </xdr:cNvSpPr>
      </xdr:nvSpPr>
      <xdr:spPr bwMode="auto">
        <a:xfrm>
          <a:off x="715694" y="81328"/>
          <a:ext cx="204615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21805" cy="755400"/>
    <xdr:sp macro="" textlink="">
      <xdr:nvSpPr>
        <xdr:cNvPr id="3" name="Textfeld 2">
          <a:extLst>
            <a:ext uri="{FF2B5EF4-FFF2-40B4-BE49-F238E27FC236}">
              <a16:creationId xmlns:a16="http://schemas.microsoft.com/office/drawing/2014/main" id="{00000000-0008-0000-0D00-000003000000}"/>
            </a:ext>
          </a:extLst>
        </xdr:cNvPr>
        <xdr:cNvSpPr txBox="1">
          <a:spLocks noChangeArrowheads="1"/>
        </xdr:cNvSpPr>
      </xdr:nvSpPr>
      <xdr:spPr bwMode="auto">
        <a:xfrm>
          <a:off x="715694" y="81328"/>
          <a:ext cx="2046158"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0</xdr:col>
      <xdr:colOff>723900</xdr:colOff>
      <xdr:row>0</xdr:row>
      <xdr:rowOff>655320</xdr:rowOff>
    </xdr:to>
    <xdr:pic>
      <xdr:nvPicPr>
        <xdr:cNvPr id="18770" name="Grafik 12">
          <a:extLst>
            <a:ext uri="{FF2B5EF4-FFF2-40B4-BE49-F238E27FC236}">
              <a16:creationId xmlns:a16="http://schemas.microsoft.com/office/drawing/2014/main" id="{00000000-0008-0000-0D00-000052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210869</xdr:colOff>
      <xdr:row>0</xdr:row>
      <xdr:rowOff>81328</xdr:rowOff>
    </xdr:from>
    <xdr:ext cx="2029784" cy="755400"/>
    <xdr:sp macro="" textlink="">
      <xdr:nvSpPr>
        <xdr:cNvPr id="2" name="Textfeld 1">
          <a:extLst>
            <a:ext uri="{FF2B5EF4-FFF2-40B4-BE49-F238E27FC236}">
              <a16:creationId xmlns:a16="http://schemas.microsoft.com/office/drawing/2014/main" id="{00000000-0008-0000-0E00-000002000000}"/>
            </a:ext>
          </a:extLst>
        </xdr:cNvPr>
        <xdr:cNvSpPr txBox="1">
          <a:spLocks noChangeArrowheads="1"/>
        </xdr:cNvSpPr>
      </xdr:nvSpPr>
      <xdr:spPr bwMode="auto">
        <a:xfrm>
          <a:off x="689024" y="81328"/>
          <a:ext cx="2019275"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137160</xdr:rowOff>
    </xdr:from>
    <xdr:to>
      <xdr:col>1</xdr:col>
      <xdr:colOff>167640</xdr:colOff>
      <xdr:row>0</xdr:row>
      <xdr:rowOff>647700</xdr:rowOff>
    </xdr:to>
    <xdr:pic>
      <xdr:nvPicPr>
        <xdr:cNvPr id="21810" name="Grafik 12">
          <a:extLst>
            <a:ext uri="{FF2B5EF4-FFF2-40B4-BE49-F238E27FC236}">
              <a16:creationId xmlns:a16="http://schemas.microsoft.com/office/drawing/2014/main" id="{00000000-0008-0000-0E00-0000325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37160"/>
          <a:ext cx="5334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485189</xdr:colOff>
      <xdr:row>0</xdr:row>
      <xdr:rowOff>81328</xdr:rowOff>
    </xdr:from>
    <xdr:ext cx="2002040" cy="755400"/>
    <xdr:sp macro="" textlink="">
      <xdr:nvSpPr>
        <xdr:cNvPr id="8" name="Textfeld 7">
          <a:extLst>
            <a:ext uri="{FF2B5EF4-FFF2-40B4-BE49-F238E27FC236}">
              <a16:creationId xmlns:a16="http://schemas.microsoft.com/office/drawing/2014/main" id="{00000000-0008-0000-0F00-000008000000}"/>
            </a:ext>
          </a:extLst>
        </xdr:cNvPr>
        <xdr:cNvSpPr txBox="1">
          <a:spLocks noChangeArrowheads="1"/>
        </xdr:cNvSpPr>
      </xdr:nvSpPr>
      <xdr:spPr bwMode="auto">
        <a:xfrm>
          <a:off x="700454" y="81328"/>
          <a:ext cx="2031223"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22860</xdr:colOff>
      <xdr:row>0</xdr:row>
      <xdr:rowOff>137160</xdr:rowOff>
    </xdr:from>
    <xdr:to>
      <xdr:col>0</xdr:col>
      <xdr:colOff>594360</xdr:colOff>
      <xdr:row>0</xdr:row>
      <xdr:rowOff>655320</xdr:rowOff>
    </xdr:to>
    <xdr:pic>
      <xdr:nvPicPr>
        <xdr:cNvPr id="15690" name="Grafik 12">
          <a:extLst>
            <a:ext uri="{FF2B5EF4-FFF2-40B4-BE49-F238E27FC236}">
              <a16:creationId xmlns:a16="http://schemas.microsoft.com/office/drawing/2014/main" id="{00000000-0008-0000-0F00-00004A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137160"/>
          <a:ext cx="5715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7127" cy="755400"/>
    <xdr:sp macro="" textlink="">
      <xdr:nvSpPr>
        <xdr:cNvPr id="2" name="Textfeld 1">
          <a:extLst>
            <a:ext uri="{FF2B5EF4-FFF2-40B4-BE49-F238E27FC236}">
              <a16:creationId xmlns:a16="http://schemas.microsoft.com/office/drawing/2014/main" id="{00000000-0008-0000-0100-000002000000}"/>
            </a:ext>
          </a:extLst>
        </xdr:cNvPr>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3382" name="Grafik 12">
          <a:extLst>
            <a:ext uri="{FF2B5EF4-FFF2-40B4-BE49-F238E27FC236}">
              <a16:creationId xmlns:a16="http://schemas.microsoft.com/office/drawing/2014/main" id="{00000000-0008-0000-0100-000036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719504</xdr:colOff>
      <xdr:row>0</xdr:row>
      <xdr:rowOff>81328</xdr:rowOff>
    </xdr:from>
    <xdr:ext cx="2081570" cy="755400"/>
    <xdr:sp macro="" textlink="">
      <xdr:nvSpPr>
        <xdr:cNvPr id="2" name="Textfeld 1">
          <a:extLst>
            <a:ext uri="{FF2B5EF4-FFF2-40B4-BE49-F238E27FC236}">
              <a16:creationId xmlns:a16="http://schemas.microsoft.com/office/drawing/2014/main" id="{00000000-0008-0000-0200-000002000000}"/>
            </a:ext>
          </a:extLst>
        </xdr:cNvPr>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9458" name="Grafik 12">
          <a:extLst>
            <a:ext uri="{FF2B5EF4-FFF2-40B4-BE49-F238E27FC236}">
              <a16:creationId xmlns:a16="http://schemas.microsoft.com/office/drawing/2014/main" id="{00000000-0008-0000-0200-0000F2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719504</xdr:colOff>
      <xdr:row>0</xdr:row>
      <xdr:rowOff>81328</xdr:rowOff>
    </xdr:from>
    <xdr:ext cx="2006806" cy="788024"/>
    <xdr:sp macro="" textlink="">
      <xdr:nvSpPr>
        <xdr:cNvPr id="2" name="Textfeld 1">
          <a:extLst>
            <a:ext uri="{FF2B5EF4-FFF2-40B4-BE49-F238E27FC236}">
              <a16:creationId xmlns:a16="http://schemas.microsoft.com/office/drawing/2014/main" id="{00000000-0008-0000-0300-000002000000}"/>
            </a:ext>
          </a:extLst>
        </xdr:cNvPr>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5443" name="Grafik 12">
          <a:extLst>
            <a:ext uri="{FF2B5EF4-FFF2-40B4-BE49-F238E27FC236}">
              <a16:creationId xmlns:a16="http://schemas.microsoft.com/office/drawing/2014/main" id="{00000000-0008-0000-0300-000043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8524" cy="755400"/>
    <xdr:sp macro="" textlink="">
      <xdr:nvSpPr>
        <xdr:cNvPr id="2" name="Textfeld 1">
          <a:extLst>
            <a:ext uri="{FF2B5EF4-FFF2-40B4-BE49-F238E27FC236}">
              <a16:creationId xmlns:a16="http://schemas.microsoft.com/office/drawing/2014/main" id="{00000000-0008-0000-0400-000002000000}"/>
            </a:ext>
          </a:extLst>
        </xdr:cNvPr>
        <xdr:cNvSpPr txBox="1">
          <a:spLocks noChangeArrowheads="1"/>
        </xdr:cNvSpPr>
      </xdr:nvSpPr>
      <xdr:spPr bwMode="auto">
        <a:xfrm>
          <a:off x="700454" y="81328"/>
          <a:ext cx="202164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144780</xdr:colOff>
      <xdr:row>0</xdr:row>
      <xdr:rowOff>114300</xdr:rowOff>
    </xdr:from>
    <xdr:to>
      <xdr:col>0</xdr:col>
      <xdr:colOff>731520</xdr:colOff>
      <xdr:row>0</xdr:row>
      <xdr:rowOff>632460</xdr:rowOff>
    </xdr:to>
    <xdr:pic>
      <xdr:nvPicPr>
        <xdr:cNvPr id="2361" name="Grafik 12">
          <a:extLst>
            <a:ext uri="{FF2B5EF4-FFF2-40B4-BE49-F238E27FC236}">
              <a16:creationId xmlns:a16="http://schemas.microsoft.com/office/drawing/2014/main" id="{00000000-0008-0000-0400-00003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479474</xdr:colOff>
      <xdr:row>0</xdr:row>
      <xdr:rowOff>81328</xdr:rowOff>
    </xdr:from>
    <xdr:ext cx="2007433" cy="755400"/>
    <xdr:sp macro="" textlink="">
      <xdr:nvSpPr>
        <xdr:cNvPr id="8" name="Textfeld 7">
          <a:extLst>
            <a:ext uri="{FF2B5EF4-FFF2-40B4-BE49-F238E27FC236}">
              <a16:creationId xmlns:a16="http://schemas.microsoft.com/office/drawing/2014/main" id="{00000000-0008-0000-0500-000008000000}"/>
            </a:ext>
          </a:extLst>
        </xdr:cNvPr>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479474</xdr:colOff>
      <xdr:row>0</xdr:row>
      <xdr:rowOff>81328</xdr:rowOff>
    </xdr:from>
    <xdr:ext cx="2007433" cy="755400"/>
    <xdr:sp macro="" textlink="">
      <xdr:nvSpPr>
        <xdr:cNvPr id="9" name="Textfeld 8">
          <a:extLst>
            <a:ext uri="{FF2B5EF4-FFF2-40B4-BE49-F238E27FC236}">
              <a16:creationId xmlns:a16="http://schemas.microsoft.com/office/drawing/2014/main" id="{00000000-0008-0000-0500-000009000000}"/>
            </a:ext>
          </a:extLst>
        </xdr:cNvPr>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0</xdr:colOff>
      <xdr:row>0</xdr:row>
      <xdr:rowOff>121920</xdr:rowOff>
    </xdr:from>
    <xdr:to>
      <xdr:col>1</xdr:col>
      <xdr:colOff>76200</xdr:colOff>
      <xdr:row>0</xdr:row>
      <xdr:rowOff>624840</xdr:rowOff>
    </xdr:to>
    <xdr:pic>
      <xdr:nvPicPr>
        <xdr:cNvPr id="6507" name="Grafik 12">
          <a:extLst>
            <a:ext uri="{FF2B5EF4-FFF2-40B4-BE49-F238E27FC236}">
              <a16:creationId xmlns:a16="http://schemas.microsoft.com/office/drawing/2014/main" id="{00000000-0008-0000-0500-00006B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485189</xdr:colOff>
      <xdr:row>0</xdr:row>
      <xdr:rowOff>81328</xdr:rowOff>
    </xdr:from>
    <xdr:ext cx="2016103" cy="755400"/>
    <xdr:sp macro="" textlink="">
      <xdr:nvSpPr>
        <xdr:cNvPr id="7" name="Textfeld 6">
          <a:extLst>
            <a:ext uri="{FF2B5EF4-FFF2-40B4-BE49-F238E27FC236}">
              <a16:creationId xmlns:a16="http://schemas.microsoft.com/office/drawing/2014/main" id="{00000000-0008-0000-0600-000007000000}"/>
            </a:ext>
          </a:extLst>
        </xdr:cNvPr>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485189</xdr:colOff>
      <xdr:row>0</xdr:row>
      <xdr:rowOff>81328</xdr:rowOff>
    </xdr:from>
    <xdr:ext cx="2016103" cy="755400"/>
    <xdr:sp macro="" textlink="">
      <xdr:nvSpPr>
        <xdr:cNvPr id="8" name="Textfeld 7">
          <a:extLst>
            <a:ext uri="{FF2B5EF4-FFF2-40B4-BE49-F238E27FC236}">
              <a16:creationId xmlns:a16="http://schemas.microsoft.com/office/drawing/2014/main" id="{00000000-0008-0000-0600-000008000000}"/>
            </a:ext>
          </a:extLst>
        </xdr:cNvPr>
        <xdr:cNvSpPr txBox="1">
          <a:spLocks noChangeArrowheads="1"/>
        </xdr:cNvSpPr>
      </xdr:nvSpPr>
      <xdr:spPr bwMode="auto">
        <a:xfrm>
          <a:off x="481379" y="81328"/>
          <a:ext cx="1983764"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0</xdr:colOff>
      <xdr:row>0</xdr:row>
      <xdr:rowOff>121920</xdr:rowOff>
    </xdr:from>
    <xdr:to>
      <xdr:col>1</xdr:col>
      <xdr:colOff>76200</xdr:colOff>
      <xdr:row>0</xdr:row>
      <xdr:rowOff>624840</xdr:rowOff>
    </xdr:to>
    <xdr:pic>
      <xdr:nvPicPr>
        <xdr:cNvPr id="4453" name="Grafik 12">
          <a:extLst>
            <a:ext uri="{FF2B5EF4-FFF2-40B4-BE49-F238E27FC236}">
              <a16:creationId xmlns:a16="http://schemas.microsoft.com/office/drawing/2014/main" id="{00000000-0008-0000-0600-000065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
          <a:ext cx="5791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a:extLst>
            <a:ext uri="{FF2B5EF4-FFF2-40B4-BE49-F238E27FC236}">
              <a16:creationId xmlns:a16="http://schemas.microsoft.com/office/drawing/2014/main" id="{00000000-0008-0000-0700-000002000000}"/>
            </a:ext>
          </a:extLst>
        </xdr:cNvPr>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a:extLst>
            <a:ext uri="{FF2B5EF4-FFF2-40B4-BE49-F238E27FC236}">
              <a16:creationId xmlns:a16="http://schemas.microsoft.com/office/drawing/2014/main" id="{00000000-0008-0000-0700-000003000000}"/>
            </a:ext>
          </a:extLst>
        </xdr:cNvPr>
        <xdr:cNvSpPr txBox="1">
          <a:spLocks noChangeArrowheads="1"/>
        </xdr:cNvSpPr>
      </xdr:nvSpPr>
      <xdr:spPr bwMode="auto">
        <a:xfrm>
          <a:off x="700454" y="81328"/>
          <a:ext cx="2031176"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10605" name="Grafik 12">
          <a:extLst>
            <a:ext uri="{FF2B5EF4-FFF2-40B4-BE49-F238E27FC236}">
              <a16:creationId xmlns:a16="http://schemas.microsoft.com/office/drawing/2014/main" id="{00000000-0008-0000-0700-00006D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719504</xdr:colOff>
      <xdr:row>0</xdr:row>
      <xdr:rowOff>81328</xdr:rowOff>
    </xdr:from>
    <xdr:ext cx="2036172" cy="755400"/>
    <xdr:sp macro="" textlink="">
      <xdr:nvSpPr>
        <xdr:cNvPr id="2" name="Textfeld 1">
          <a:extLst>
            <a:ext uri="{FF2B5EF4-FFF2-40B4-BE49-F238E27FC236}">
              <a16:creationId xmlns:a16="http://schemas.microsoft.com/office/drawing/2014/main" id="{00000000-0008-0000-0800-000002000000}"/>
            </a:ext>
          </a:extLst>
        </xdr:cNvPr>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oneCellAnchor>
    <xdr:from>
      <xdr:col>0</xdr:col>
      <xdr:colOff>719504</xdr:colOff>
      <xdr:row>0</xdr:row>
      <xdr:rowOff>81328</xdr:rowOff>
    </xdr:from>
    <xdr:ext cx="2036172" cy="755400"/>
    <xdr:sp macro="" textlink="">
      <xdr:nvSpPr>
        <xdr:cNvPr id="3" name="Textfeld 2">
          <a:extLst>
            <a:ext uri="{FF2B5EF4-FFF2-40B4-BE49-F238E27FC236}">
              <a16:creationId xmlns:a16="http://schemas.microsoft.com/office/drawing/2014/main" id="{00000000-0008-0000-0800-000003000000}"/>
            </a:ext>
          </a:extLst>
        </xdr:cNvPr>
        <xdr:cNvSpPr txBox="1">
          <a:spLocks noChangeArrowheads="1"/>
        </xdr:cNvSpPr>
      </xdr:nvSpPr>
      <xdr:spPr bwMode="auto">
        <a:xfrm>
          <a:off x="700454" y="81328"/>
          <a:ext cx="2028741"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137160</xdr:colOff>
      <xdr:row>0</xdr:row>
      <xdr:rowOff>114300</xdr:rowOff>
    </xdr:from>
    <xdr:to>
      <xdr:col>0</xdr:col>
      <xdr:colOff>723900</xdr:colOff>
      <xdr:row>0</xdr:row>
      <xdr:rowOff>632460</xdr:rowOff>
    </xdr:to>
    <xdr:pic>
      <xdr:nvPicPr>
        <xdr:cNvPr id="27708" name="Grafik 12">
          <a:extLst>
            <a:ext uri="{FF2B5EF4-FFF2-40B4-BE49-F238E27FC236}">
              <a16:creationId xmlns:a16="http://schemas.microsoft.com/office/drawing/2014/main" id="{00000000-0008-0000-0800-00003C6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114300"/>
          <a:ext cx="5867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ris.bka.gv.at/Dokumente/Bundesnormen/NOR40200321/II__17_2018_Anlage_7.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30"/>
  <sheetViews>
    <sheetView zoomScaleNormal="100" workbookViewId="0">
      <selection activeCell="E27" sqref="E27"/>
    </sheetView>
  </sheetViews>
  <sheetFormatPr baseColWidth="10" defaultColWidth="11.42578125" defaultRowHeight="12.75" x14ac:dyDescent="0.2"/>
  <cols>
    <col min="1" max="1" width="27.28515625" customWidth="1"/>
    <col min="2" max="2" width="27.140625" bestFit="1" customWidth="1"/>
    <col min="3" max="3" width="34.7109375" customWidth="1"/>
    <col min="4" max="4" width="27.28515625" customWidth="1"/>
    <col min="5" max="5" width="17.7109375" customWidth="1"/>
    <col min="6" max="6" width="14.42578125" customWidth="1"/>
    <col min="7" max="7" width="15.7109375" customWidth="1"/>
  </cols>
  <sheetData>
    <row r="1" spans="1:7" s="46" customFormat="1" ht="57.75" customHeight="1" x14ac:dyDescent="0.2">
      <c r="A1" s="428"/>
      <c r="B1" s="428"/>
      <c r="C1" s="428"/>
      <c r="D1" s="428"/>
    </row>
    <row r="2" spans="1:7" ht="23.25" x14ac:dyDescent="0.35">
      <c r="A2" s="430" t="s">
        <v>131</v>
      </c>
      <c r="B2" s="430"/>
      <c r="C2" s="430"/>
      <c r="D2" s="430"/>
      <c r="E2" s="47"/>
      <c r="F2" s="47"/>
      <c r="G2" s="47"/>
    </row>
    <row r="4" spans="1:7" x14ac:dyDescent="0.2">
      <c r="A4" s="1" t="s">
        <v>34</v>
      </c>
      <c r="B4" s="1"/>
      <c r="C4" s="1"/>
      <c r="D4" s="1"/>
      <c r="E4" s="1"/>
      <c r="F4" s="1"/>
    </row>
    <row r="5" spans="1:7" x14ac:dyDescent="0.2">
      <c r="A5" s="1"/>
      <c r="B5" s="1"/>
      <c r="C5" s="1"/>
      <c r="D5" s="1"/>
      <c r="E5" s="1"/>
      <c r="F5" s="1"/>
    </row>
    <row r="6" spans="1:7" ht="13.5" thickBot="1" x14ac:dyDescent="0.25"/>
    <row r="7" spans="1:7" ht="27" customHeight="1" thickBot="1" x14ac:dyDescent="0.25">
      <c r="B7" s="48" t="s">
        <v>35</v>
      </c>
      <c r="C7" s="49" t="s">
        <v>130</v>
      </c>
    </row>
    <row r="8" spans="1:7" ht="25.15" customHeight="1" x14ac:dyDescent="0.2">
      <c r="B8" s="50" t="s">
        <v>38</v>
      </c>
      <c r="C8" s="51">
        <f>Personalkosten!G28</f>
        <v>7500</v>
      </c>
    </row>
    <row r="9" spans="1:7" ht="27" customHeight="1" x14ac:dyDescent="0.2">
      <c r="B9" s="52" t="s">
        <v>36</v>
      </c>
      <c r="C9" s="53">
        <f>(C8+C11+C10)*0.2</f>
        <v>2966.34</v>
      </c>
    </row>
    <row r="10" spans="1:7" ht="24.6" customHeight="1" x14ac:dyDescent="0.2">
      <c r="B10" s="52" t="s">
        <v>27</v>
      </c>
      <c r="C10" s="53">
        <f>Unternehmerlohn!D13</f>
        <v>2331.7000000000003</v>
      </c>
    </row>
    <row r="11" spans="1:7" ht="24.6" customHeight="1" x14ac:dyDescent="0.2">
      <c r="B11" s="52" t="s">
        <v>37</v>
      </c>
      <c r="C11" s="53">
        <f>'Instrumente Ausrüstung'!H20</f>
        <v>5000</v>
      </c>
    </row>
    <row r="12" spans="1:7" ht="27" customHeight="1" thickBot="1" x14ac:dyDescent="0.25">
      <c r="B12" s="54" t="s">
        <v>40</v>
      </c>
      <c r="C12" s="55">
        <f>'ext. Dienstleistungen'!E24</f>
        <v>2000</v>
      </c>
    </row>
    <row r="13" spans="1:7" ht="24.6" customHeight="1" thickBot="1" x14ac:dyDescent="0.25">
      <c r="B13" s="366" t="s">
        <v>0</v>
      </c>
      <c r="C13" s="343">
        <f>SUM(C8:C12)</f>
        <v>19798.04</v>
      </c>
    </row>
    <row r="15" spans="1:7" ht="15.75" x14ac:dyDescent="0.2">
      <c r="A15" s="429" t="s">
        <v>220</v>
      </c>
      <c r="B15" s="429"/>
      <c r="C15" s="57"/>
      <c r="D15" s="57"/>
      <c r="E15" s="57"/>
      <c r="F15" s="57"/>
      <c r="G15" s="57"/>
    </row>
    <row r="16" spans="1:7" ht="28.15" customHeight="1" x14ac:dyDescent="0.2">
      <c r="A16" s="431" t="s">
        <v>245</v>
      </c>
      <c r="B16" s="431"/>
      <c r="C16" s="431"/>
    </row>
    <row r="17" spans="1:7" ht="19.149999999999999" customHeight="1" x14ac:dyDescent="0.2">
      <c r="A17" s="342" t="s">
        <v>181</v>
      </c>
      <c r="B17" s="276"/>
      <c r="C17" s="276"/>
      <c r="D17" s="57"/>
      <c r="E17" s="57"/>
      <c r="F17" s="57"/>
      <c r="G17" s="57"/>
    </row>
    <row r="18" spans="1:7" ht="19.149999999999999" customHeight="1" x14ac:dyDescent="0.2">
      <c r="A18" s="145"/>
      <c r="B18" s="145"/>
      <c r="C18" s="145"/>
      <c r="D18" s="57"/>
      <c r="E18" s="57"/>
      <c r="F18" s="57"/>
      <c r="G18" s="57"/>
    </row>
    <row r="19" spans="1:7" ht="23.45" customHeight="1" x14ac:dyDescent="0.2">
      <c r="A19" s="145" t="s">
        <v>182</v>
      </c>
    </row>
    <row r="20" spans="1:7" ht="10.9" customHeight="1" x14ac:dyDescent="0.2">
      <c r="A20" s="1"/>
    </row>
    <row r="21" spans="1:7" ht="24" customHeight="1" x14ac:dyDescent="0.2">
      <c r="A21" s="145" t="s">
        <v>43</v>
      </c>
      <c r="C21" s="57"/>
      <c r="D21" s="57"/>
      <c r="E21" s="57"/>
      <c r="F21" s="57"/>
      <c r="G21" s="57"/>
    </row>
    <row r="22" spans="1:7" ht="22.15" customHeight="1" x14ac:dyDescent="0.2">
      <c r="D22" s="57"/>
      <c r="E22" s="57"/>
      <c r="F22" s="57"/>
      <c r="G22" s="57"/>
    </row>
    <row r="23" spans="1:7" ht="10.5" customHeight="1" x14ac:dyDescent="0.2">
      <c r="A23" s="56"/>
      <c r="B23" s="56"/>
      <c r="C23" s="57"/>
      <c r="D23" s="57"/>
      <c r="E23" s="57"/>
      <c r="F23" s="57"/>
      <c r="G23" s="57"/>
    </row>
    <row r="24" spans="1:7" ht="10.5" customHeight="1" x14ac:dyDescent="0.2">
      <c r="A24" s="56"/>
      <c r="B24" s="56"/>
      <c r="C24" s="57"/>
      <c r="D24" s="57"/>
      <c r="E24" s="57"/>
      <c r="F24" s="57"/>
      <c r="G24" s="57"/>
    </row>
    <row r="28" spans="1:7" x14ac:dyDescent="0.2">
      <c r="C28" s="58"/>
    </row>
    <row r="29" spans="1:7" x14ac:dyDescent="0.2">
      <c r="C29" s="59"/>
    </row>
    <row r="30" spans="1:7" x14ac:dyDescent="0.2">
      <c r="C30" s="427"/>
      <c r="D30" s="427"/>
    </row>
  </sheetData>
  <mergeCells count="5">
    <mergeCell ref="C30:D30"/>
    <mergeCell ref="A1:D1"/>
    <mergeCell ref="A15:B15"/>
    <mergeCell ref="A2:D2"/>
    <mergeCell ref="A16:C16"/>
  </mergeCells>
  <pageMargins left="0.7" right="0.7" top="0.78740157499999996" bottom="0.78740157499999996" header="0.3" footer="0.3"/>
  <pageSetup paperSize="9" scale="85" fitToHeight="0"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46"/>
  <sheetViews>
    <sheetView topLeftCell="A7" zoomScaleNormal="100" zoomScaleSheetLayoutView="130" workbookViewId="0">
      <selection activeCell="A33" sqref="A33:D33"/>
    </sheetView>
  </sheetViews>
  <sheetFormatPr baseColWidth="10" defaultColWidth="11.42578125" defaultRowHeight="12.75" x14ac:dyDescent="0.2"/>
  <cols>
    <col min="1" max="4" width="20.7109375" style="12" customWidth="1"/>
    <col min="5" max="16384" width="11.42578125" style="12"/>
  </cols>
  <sheetData>
    <row r="1" spans="1:7" ht="57.75" customHeight="1" x14ac:dyDescent="0.2">
      <c r="A1" s="514"/>
      <c r="B1" s="515"/>
      <c r="C1" s="515"/>
      <c r="D1" s="516"/>
    </row>
    <row r="2" spans="1:7" x14ac:dyDescent="0.2">
      <c r="A2" s="369"/>
      <c r="D2" s="370"/>
    </row>
    <row r="3" spans="1:7" ht="32.25" customHeight="1" x14ac:dyDescent="0.2">
      <c r="A3" s="517" t="s">
        <v>150</v>
      </c>
      <c r="B3" s="502"/>
      <c r="C3" s="502"/>
      <c r="D3" s="518"/>
    </row>
    <row r="4" spans="1:7" x14ac:dyDescent="0.2">
      <c r="A4" s="369"/>
      <c r="D4" s="370"/>
    </row>
    <row r="5" spans="1:7" ht="22.15" customHeight="1" x14ac:dyDescent="0.2">
      <c r="A5" s="371" t="s">
        <v>151</v>
      </c>
      <c r="B5" s="519"/>
      <c r="C5" s="519"/>
      <c r="D5" s="520"/>
    </row>
    <row r="6" spans="1:7" ht="51" x14ac:dyDescent="0.2">
      <c r="A6" s="372" t="s">
        <v>264</v>
      </c>
      <c r="B6" s="519"/>
      <c r="C6" s="519"/>
      <c r="D6" s="520"/>
    </row>
    <row r="7" spans="1:7" x14ac:dyDescent="0.2">
      <c r="A7" s="372" t="s">
        <v>263</v>
      </c>
      <c r="B7" s="519"/>
      <c r="C7" s="519"/>
      <c r="D7" s="520"/>
    </row>
    <row r="8" spans="1:7" s="174" customFormat="1" x14ac:dyDescent="0.2">
      <c r="A8" s="373" t="s">
        <v>48</v>
      </c>
      <c r="B8" s="521" t="s">
        <v>242</v>
      </c>
      <c r="C8" s="521"/>
      <c r="D8" s="522"/>
    </row>
    <row r="9" spans="1:7" x14ac:dyDescent="0.2">
      <c r="A9" s="372" t="s">
        <v>49</v>
      </c>
      <c r="B9" s="523" t="s">
        <v>105</v>
      </c>
      <c r="C9" s="523"/>
      <c r="D9" s="524"/>
    </row>
    <row r="10" spans="1:7" ht="37.9" customHeight="1" x14ac:dyDescent="0.2">
      <c r="A10" s="371" t="s">
        <v>50</v>
      </c>
      <c r="B10" s="525"/>
      <c r="C10" s="525"/>
      <c r="D10" s="526"/>
    </row>
    <row r="11" spans="1:7" ht="27" customHeight="1" x14ac:dyDescent="0.2">
      <c r="A11" s="371" t="s">
        <v>262</v>
      </c>
      <c r="B11" s="511"/>
      <c r="C11" s="512"/>
      <c r="D11" s="513"/>
    </row>
    <row r="12" spans="1:7" x14ac:dyDescent="0.2">
      <c r="A12" s="372" t="s">
        <v>51</v>
      </c>
      <c r="B12" s="367" t="s">
        <v>44</v>
      </c>
      <c r="C12" s="327" t="s">
        <v>52</v>
      </c>
      <c r="D12" s="374" t="s">
        <v>44</v>
      </c>
    </row>
    <row r="13" spans="1:7" x14ac:dyDescent="0.2">
      <c r="A13" s="372" t="s">
        <v>265</v>
      </c>
      <c r="B13" s="175" t="s">
        <v>266</v>
      </c>
      <c r="C13" s="493"/>
      <c r="D13" s="527"/>
      <c r="F13" s="368" t="s">
        <v>267</v>
      </c>
      <c r="G13" s="368" t="s">
        <v>195</v>
      </c>
    </row>
    <row r="14" spans="1:7" x14ac:dyDescent="0.2">
      <c r="A14" s="369"/>
      <c r="D14" s="370"/>
    </row>
    <row r="15" spans="1:7" ht="26.25" customHeight="1" x14ac:dyDescent="0.2">
      <c r="A15" s="528" t="s">
        <v>175</v>
      </c>
      <c r="B15" s="529"/>
      <c r="C15" s="529"/>
      <c r="D15" s="530"/>
    </row>
    <row r="16" spans="1:7" ht="21" customHeight="1" x14ac:dyDescent="0.2">
      <c r="A16" s="375" t="e">
        <f>'Soll-Ist Vergleich'!C11</f>
        <v>#DIV/0!</v>
      </c>
      <c r="B16" s="531" t="s">
        <v>243</v>
      </c>
      <c r="C16" s="531"/>
      <c r="D16" s="370"/>
    </row>
    <row r="17" spans="1:4" ht="35.25" customHeight="1" x14ac:dyDescent="0.2">
      <c r="A17" s="508" t="s">
        <v>53</v>
      </c>
      <c r="B17" s="509"/>
      <c r="C17" s="509"/>
      <c r="D17" s="510"/>
    </row>
    <row r="18" spans="1:4" x14ac:dyDescent="0.2">
      <c r="A18" s="369"/>
      <c r="D18" s="370"/>
    </row>
    <row r="19" spans="1:4" ht="30" customHeight="1" x14ac:dyDescent="0.2">
      <c r="A19" s="532" t="s">
        <v>155</v>
      </c>
      <c r="B19" s="533"/>
      <c r="C19" s="533"/>
      <c r="D19" s="534"/>
    </row>
    <row r="20" spans="1:4" ht="24.75" customHeight="1" x14ac:dyDescent="0.2">
      <c r="A20" s="528" t="s">
        <v>154</v>
      </c>
      <c r="B20" s="529"/>
      <c r="C20" s="529"/>
      <c r="D20" s="530"/>
    </row>
    <row r="21" spans="1:4" ht="38.25" customHeight="1" x14ac:dyDescent="0.2">
      <c r="A21" s="532" t="s">
        <v>153</v>
      </c>
      <c r="B21" s="533"/>
      <c r="C21" s="533"/>
      <c r="D21" s="534"/>
    </row>
    <row r="22" spans="1:4" ht="15" customHeight="1" x14ac:dyDescent="0.2">
      <c r="A22" s="376"/>
      <c r="B22" s="174"/>
      <c r="C22" s="174"/>
      <c r="D22" s="377"/>
    </row>
    <row r="23" spans="1:4" ht="39.75" customHeight="1" x14ac:dyDescent="0.2">
      <c r="A23" s="528" t="s">
        <v>152</v>
      </c>
      <c r="B23" s="529"/>
      <c r="C23" s="529"/>
      <c r="D23" s="530"/>
    </row>
    <row r="24" spans="1:4" x14ac:dyDescent="0.2">
      <c r="A24" s="535" t="s">
        <v>54</v>
      </c>
      <c r="B24" s="536"/>
      <c r="C24" s="176" t="s">
        <v>55</v>
      </c>
      <c r="D24" s="378" t="s">
        <v>56</v>
      </c>
    </row>
    <row r="25" spans="1:4" x14ac:dyDescent="0.2">
      <c r="A25" s="537"/>
      <c r="B25" s="525"/>
      <c r="C25" s="173"/>
      <c r="D25" s="379"/>
    </row>
    <row r="26" spans="1:4" x14ac:dyDescent="0.2">
      <c r="A26" s="537"/>
      <c r="B26" s="525"/>
      <c r="C26" s="173"/>
      <c r="D26" s="379"/>
    </row>
    <row r="27" spans="1:4" x14ac:dyDescent="0.2">
      <c r="A27" s="369"/>
      <c r="D27" s="370"/>
    </row>
    <row r="28" spans="1:4" ht="24.75" customHeight="1" x14ac:dyDescent="0.2">
      <c r="A28" s="528" t="s">
        <v>57</v>
      </c>
      <c r="B28" s="529"/>
      <c r="C28" s="529"/>
      <c r="D28" s="530"/>
    </row>
    <row r="29" spans="1:4" x14ac:dyDescent="0.2">
      <c r="A29" s="535" t="s">
        <v>54</v>
      </c>
      <c r="B29" s="536"/>
      <c r="C29" s="176" t="s">
        <v>55</v>
      </c>
      <c r="D29" s="378" t="s">
        <v>56</v>
      </c>
    </row>
    <row r="30" spans="1:4" x14ac:dyDescent="0.2">
      <c r="A30" s="537"/>
      <c r="B30" s="525"/>
      <c r="C30" s="173"/>
      <c r="D30" s="379"/>
    </row>
    <row r="31" spans="1:4" x14ac:dyDescent="0.2">
      <c r="A31" s="537"/>
      <c r="B31" s="525"/>
      <c r="C31" s="173"/>
      <c r="D31" s="379"/>
    </row>
    <row r="32" spans="1:4" x14ac:dyDescent="0.2">
      <c r="A32" s="369"/>
      <c r="D32" s="370"/>
    </row>
    <row r="33" spans="1:4" ht="24.75" customHeight="1" x14ac:dyDescent="0.2">
      <c r="A33" s="532" t="s">
        <v>58</v>
      </c>
      <c r="B33" s="533"/>
      <c r="C33" s="533"/>
      <c r="D33" s="534"/>
    </row>
    <row r="34" spans="1:4" x14ac:dyDescent="0.2">
      <c r="A34" s="535" t="s">
        <v>54</v>
      </c>
      <c r="B34" s="536"/>
      <c r="C34" s="176" t="s">
        <v>59</v>
      </c>
      <c r="D34" s="378" t="s">
        <v>55</v>
      </c>
    </row>
    <row r="35" spans="1:4" x14ac:dyDescent="0.2">
      <c r="A35" s="537"/>
      <c r="B35" s="525"/>
      <c r="C35" s="173"/>
      <c r="D35" s="379"/>
    </row>
    <row r="36" spans="1:4" x14ac:dyDescent="0.2">
      <c r="A36" s="537"/>
      <c r="B36" s="525"/>
      <c r="C36" s="173"/>
      <c r="D36" s="379"/>
    </row>
    <row r="37" spans="1:4" x14ac:dyDescent="0.2">
      <c r="A37" s="380"/>
      <c r="B37" s="177"/>
      <c r="D37" s="370"/>
    </row>
    <row r="38" spans="1:4" ht="15.75" customHeight="1" x14ac:dyDescent="0.2">
      <c r="A38" s="540" t="s">
        <v>60</v>
      </c>
      <c r="B38" s="541"/>
      <c r="C38" s="541"/>
      <c r="D38" s="542"/>
    </row>
    <row r="39" spans="1:4" ht="25.5" x14ac:dyDescent="0.2">
      <c r="A39" s="381" t="s">
        <v>212</v>
      </c>
      <c r="B39" s="176" t="s">
        <v>61</v>
      </c>
      <c r="C39" s="176" t="s">
        <v>62</v>
      </c>
      <c r="D39" s="378" t="s">
        <v>63</v>
      </c>
    </row>
    <row r="40" spans="1:4" ht="25.15" customHeight="1" x14ac:dyDescent="0.2">
      <c r="A40" s="382"/>
      <c r="B40" s="173"/>
      <c r="C40" s="173"/>
      <c r="D40" s="379"/>
    </row>
    <row r="41" spans="1:4" x14ac:dyDescent="0.2">
      <c r="A41" s="369"/>
      <c r="D41" s="370"/>
    </row>
    <row r="42" spans="1:4" ht="70.150000000000006" customHeight="1" x14ac:dyDescent="0.2">
      <c r="A42" s="532" t="s">
        <v>157</v>
      </c>
      <c r="B42" s="533"/>
      <c r="C42" s="533"/>
      <c r="D42" s="534"/>
    </row>
    <row r="43" spans="1:4" x14ac:dyDescent="0.2">
      <c r="A43" s="369"/>
      <c r="D43" s="370"/>
    </row>
    <row r="44" spans="1:4" x14ac:dyDescent="0.2">
      <c r="A44" s="543"/>
      <c r="B44" s="523"/>
      <c r="C44" s="523"/>
      <c r="D44" s="524"/>
    </row>
    <row r="45" spans="1:4" x14ac:dyDescent="0.2">
      <c r="A45" s="543"/>
      <c r="B45" s="523"/>
      <c r="C45" s="523"/>
      <c r="D45" s="524"/>
    </row>
    <row r="46" spans="1:4" ht="13.5" thickBot="1" x14ac:dyDescent="0.25">
      <c r="A46" s="383" t="s">
        <v>64</v>
      </c>
      <c r="B46" s="538" t="s">
        <v>156</v>
      </c>
      <c r="C46" s="538"/>
      <c r="D46" s="539"/>
    </row>
  </sheetData>
  <mergeCells count="33">
    <mergeCell ref="A34:B34"/>
    <mergeCell ref="A35:B35"/>
    <mergeCell ref="B46:D46"/>
    <mergeCell ref="A36:B36"/>
    <mergeCell ref="A38:D38"/>
    <mergeCell ref="A42:D42"/>
    <mergeCell ref="A44:A45"/>
    <mergeCell ref="B44:D45"/>
    <mergeCell ref="A33:D33"/>
    <mergeCell ref="A19:D19"/>
    <mergeCell ref="A20:D20"/>
    <mergeCell ref="A23:D23"/>
    <mergeCell ref="A24:B24"/>
    <mergeCell ref="A21:D21"/>
    <mergeCell ref="A25:B25"/>
    <mergeCell ref="A26:B26"/>
    <mergeCell ref="A28:D28"/>
    <mergeCell ref="A29:B29"/>
    <mergeCell ref="A30:B30"/>
    <mergeCell ref="A31:B31"/>
    <mergeCell ref="A17:D17"/>
    <mergeCell ref="B11:D11"/>
    <mergeCell ref="A1:D1"/>
    <mergeCell ref="A3:D3"/>
    <mergeCell ref="B5:D5"/>
    <mergeCell ref="B6:D6"/>
    <mergeCell ref="B7:D7"/>
    <mergeCell ref="B8:D8"/>
    <mergeCell ref="B9:D9"/>
    <mergeCell ref="B10:D10"/>
    <mergeCell ref="C13:D13"/>
    <mergeCell ref="A15:D15"/>
    <mergeCell ref="B16:C16"/>
  </mergeCells>
  <dataValidations count="1">
    <dataValidation type="list" allowBlank="1" showInputMessage="1" showErrorMessage="1" sqref="B13" xr:uid="{00000000-0002-0000-0900-000000000000}">
      <formula1>$F$13:$G$13</formula1>
    </dataValidation>
  </dataValidations>
  <pageMargins left="0.7" right="0.7" top="0.78740157499999996" bottom="0.78740157499999996" header="0.3" footer="0.3"/>
  <pageSetup paperSize="9" scale="86" orientation="portrait" r:id="rId1"/>
  <headerFooter>
    <oddFooter>&amp;C&amp;"Arial,Kursiv"&amp;8RD 9-10 V 3.00
ab 10.12.2020</oddFooter>
  </headerFooter>
  <rowBreaks count="1" manualBreakCount="1">
    <brk id="46"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M54"/>
  <sheetViews>
    <sheetView topLeftCell="A10" zoomScale="80" zoomScaleNormal="80" zoomScaleSheetLayoutView="100" workbookViewId="0">
      <selection activeCell="B20" sqref="B20"/>
    </sheetView>
  </sheetViews>
  <sheetFormatPr baseColWidth="10" defaultColWidth="11.42578125" defaultRowHeight="12.75" x14ac:dyDescent="0.2"/>
  <cols>
    <col min="1" max="1" width="47.28515625" style="12" customWidth="1"/>
    <col min="2" max="2" width="34.7109375" style="12" customWidth="1"/>
    <col min="3" max="3" width="32.28515625" style="12" customWidth="1"/>
    <col min="4" max="4" width="29.85546875" style="12" customWidth="1"/>
    <col min="5" max="16384" width="11.42578125" style="12"/>
  </cols>
  <sheetData>
    <row r="1" spans="1:13" ht="57.75" customHeight="1" x14ac:dyDescent="0.2">
      <c r="A1" s="493"/>
      <c r="B1" s="493"/>
      <c r="C1" s="493"/>
      <c r="D1" s="493"/>
    </row>
    <row r="3" spans="1:13" ht="20.25" x14ac:dyDescent="0.2">
      <c r="A3" s="502" t="s">
        <v>158</v>
      </c>
      <c r="B3" s="502"/>
      <c r="C3" s="502"/>
      <c r="D3" s="502"/>
    </row>
    <row r="5" spans="1:13" ht="35.450000000000003" customHeight="1" x14ac:dyDescent="0.2">
      <c r="A5" s="329" t="s">
        <v>151</v>
      </c>
      <c r="B5" s="551">
        <f>Deckblatt!B5</f>
        <v>0</v>
      </c>
      <c r="C5" s="551"/>
      <c r="D5" s="551"/>
    </row>
    <row r="6" spans="1:13" ht="14.25" x14ac:dyDescent="0.2">
      <c r="A6" s="552"/>
      <c r="B6" s="552"/>
      <c r="C6" s="552"/>
      <c r="D6" s="552"/>
    </row>
    <row r="7" spans="1:13" ht="39.6" customHeight="1" x14ac:dyDescent="0.2">
      <c r="A7" s="328" t="s">
        <v>50</v>
      </c>
      <c r="B7" s="548">
        <f>Deckblatt!B10</f>
        <v>0</v>
      </c>
      <c r="C7" s="549"/>
      <c r="D7" s="550"/>
    </row>
    <row r="8" spans="1:13" ht="49.9" customHeight="1" x14ac:dyDescent="0.2">
      <c r="A8" s="329" t="s">
        <v>253</v>
      </c>
      <c r="B8" s="553"/>
      <c r="C8" s="553"/>
      <c r="D8" s="553"/>
    </row>
    <row r="9" spans="1:13" ht="160.15" customHeight="1" x14ac:dyDescent="0.2">
      <c r="A9" s="329" t="s">
        <v>93</v>
      </c>
      <c r="B9" s="545"/>
      <c r="C9" s="546"/>
      <c r="D9" s="547"/>
    </row>
    <row r="10" spans="1:13" ht="185.45" customHeight="1" x14ac:dyDescent="0.2">
      <c r="A10" s="329" t="s">
        <v>254</v>
      </c>
      <c r="B10" s="544"/>
      <c r="C10" s="544"/>
      <c r="D10" s="544"/>
    </row>
    <row r="11" spans="1:13" ht="185.45" customHeight="1" x14ac:dyDescent="0.2">
      <c r="A11" s="426" t="s">
        <v>255</v>
      </c>
      <c r="B11" s="330"/>
      <c r="C11" s="554" t="s">
        <v>268</v>
      </c>
      <c r="D11" s="555"/>
      <c r="L11" s="368" t="s">
        <v>194</v>
      </c>
      <c r="M11" s="368" t="s">
        <v>195</v>
      </c>
    </row>
    <row r="12" spans="1:13" ht="27" customHeight="1" x14ac:dyDescent="0.2"/>
    <row r="14" spans="1:13" x14ac:dyDescent="0.2">
      <c r="A14" s="178"/>
      <c r="B14" s="178"/>
      <c r="C14" s="178"/>
      <c r="D14" s="178"/>
    </row>
    <row r="15" spans="1:13" x14ac:dyDescent="0.2">
      <c r="A15" s="178"/>
      <c r="B15" s="178"/>
      <c r="C15" s="178"/>
      <c r="D15" s="178"/>
    </row>
    <row r="16" spans="1:13" x14ac:dyDescent="0.2">
      <c r="B16" s="177"/>
    </row>
    <row r="20" spans="1:4" x14ac:dyDescent="0.2">
      <c r="A20" s="178"/>
      <c r="B20" s="178"/>
      <c r="C20" s="178"/>
      <c r="D20" s="178"/>
    </row>
    <row r="21" spans="1:4" x14ac:dyDescent="0.2">
      <c r="A21" s="178"/>
      <c r="B21" s="178"/>
      <c r="C21" s="178"/>
      <c r="D21" s="178"/>
    </row>
    <row r="22" spans="1:4" x14ac:dyDescent="0.2">
      <c r="B22" s="177"/>
    </row>
    <row r="26" spans="1:4" x14ac:dyDescent="0.2">
      <c r="A26" s="178"/>
      <c r="B26" s="178"/>
      <c r="C26" s="178"/>
      <c r="D26" s="178"/>
    </row>
    <row r="32" spans="1:4" ht="24.75" customHeight="1" x14ac:dyDescent="0.2"/>
    <row r="33" spans="1:4" x14ac:dyDescent="0.2">
      <c r="A33" s="556"/>
      <c r="B33" s="556"/>
      <c r="C33" s="178"/>
      <c r="D33" s="178"/>
    </row>
    <row r="34" spans="1:4" x14ac:dyDescent="0.2">
      <c r="A34" s="529"/>
      <c r="B34" s="529"/>
    </row>
    <row r="35" spans="1:4" x14ac:dyDescent="0.2">
      <c r="A35" s="529"/>
      <c r="B35" s="529"/>
    </row>
    <row r="36" spans="1:4" x14ac:dyDescent="0.2">
      <c r="A36" s="529"/>
      <c r="B36" s="529"/>
    </row>
    <row r="37" spans="1:4" x14ac:dyDescent="0.2">
      <c r="A37" s="529"/>
      <c r="B37" s="529"/>
    </row>
    <row r="39" spans="1:4" ht="24.75" customHeight="1" x14ac:dyDescent="0.2">
      <c r="A39" s="529"/>
      <c r="B39" s="529"/>
      <c r="C39" s="529"/>
      <c r="D39" s="529"/>
    </row>
    <row r="40" spans="1:4" x14ac:dyDescent="0.2">
      <c r="A40" s="556"/>
      <c r="B40" s="556"/>
      <c r="C40" s="178"/>
      <c r="D40" s="178"/>
    </row>
    <row r="41" spans="1:4" x14ac:dyDescent="0.2">
      <c r="A41" s="529"/>
      <c r="B41" s="529"/>
    </row>
    <row r="42" spans="1:4" x14ac:dyDescent="0.2">
      <c r="A42" s="529"/>
      <c r="B42" s="529"/>
    </row>
    <row r="43" spans="1:4" x14ac:dyDescent="0.2">
      <c r="A43" s="529"/>
      <c r="B43" s="529"/>
    </row>
    <row r="44" spans="1:4" x14ac:dyDescent="0.2">
      <c r="A44" s="529"/>
      <c r="B44" s="529"/>
    </row>
    <row r="45" spans="1:4" x14ac:dyDescent="0.2">
      <c r="A45" s="177"/>
      <c r="B45" s="177"/>
    </row>
    <row r="46" spans="1:4" x14ac:dyDescent="0.2">
      <c r="A46" s="529"/>
      <c r="B46" s="529"/>
      <c r="C46" s="529"/>
      <c r="D46" s="529"/>
    </row>
    <row r="47" spans="1:4" x14ac:dyDescent="0.2">
      <c r="A47" s="178"/>
      <c r="B47" s="178"/>
      <c r="C47" s="178"/>
      <c r="D47" s="178"/>
    </row>
    <row r="50" spans="1:4" ht="75" customHeight="1" x14ac:dyDescent="0.2">
      <c r="A50" s="529"/>
      <c r="B50" s="529"/>
      <c r="C50" s="529"/>
      <c r="D50" s="529"/>
    </row>
    <row r="52" spans="1:4" x14ac:dyDescent="0.2">
      <c r="A52" s="493"/>
      <c r="B52" s="493"/>
      <c r="C52" s="493"/>
      <c r="D52" s="493"/>
    </row>
    <row r="53" spans="1:4" x14ac:dyDescent="0.2">
      <c r="A53" s="493"/>
      <c r="B53" s="493"/>
      <c r="C53" s="493"/>
      <c r="D53" s="493"/>
    </row>
    <row r="54" spans="1:4" x14ac:dyDescent="0.2">
      <c r="B54" s="493"/>
      <c r="C54" s="493"/>
      <c r="D54" s="493"/>
    </row>
  </sheetData>
  <mergeCells count="25">
    <mergeCell ref="A42:B42"/>
    <mergeCell ref="C11:D11"/>
    <mergeCell ref="A36:B36"/>
    <mergeCell ref="B54:D54"/>
    <mergeCell ref="A43:B43"/>
    <mergeCell ref="A44:B44"/>
    <mergeCell ref="A46:D46"/>
    <mergeCell ref="A50:D50"/>
    <mergeCell ref="A33:B33"/>
    <mergeCell ref="A34:B34"/>
    <mergeCell ref="A35:B35"/>
    <mergeCell ref="A52:A53"/>
    <mergeCell ref="B52:D53"/>
    <mergeCell ref="A37:B37"/>
    <mergeCell ref="A39:D39"/>
    <mergeCell ref="A40:B40"/>
    <mergeCell ref="A41:B41"/>
    <mergeCell ref="B10:D10"/>
    <mergeCell ref="B9:D9"/>
    <mergeCell ref="B7:D7"/>
    <mergeCell ref="A1:D1"/>
    <mergeCell ref="A3:D3"/>
    <mergeCell ref="B5:D5"/>
    <mergeCell ref="A6:D6"/>
    <mergeCell ref="B8:D8"/>
  </mergeCells>
  <dataValidations count="1">
    <dataValidation type="list" allowBlank="1" showInputMessage="1" showErrorMessage="1" sqref="B11" xr:uid="{00000000-0002-0000-0A00-000000000000}">
      <formula1>$L$11:$M$11</formula1>
    </dataValidation>
  </dataValidations>
  <pageMargins left="0.7" right="0.7" top="0.78740157499999996" bottom="0.78740157499999996" header="0.3" footer="0.3"/>
  <pageSetup paperSize="9" scale="62" orientation="portrait" r:id="rId1"/>
  <headerFooter>
    <oddFooter>&amp;CRD 9-10 V 2.00
ab 06.12.2018</oddFooter>
  </headerFooter>
  <rowBreaks count="1" manualBreakCount="1">
    <brk id="11" max="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H11"/>
  <sheetViews>
    <sheetView topLeftCell="A4" zoomScaleNormal="100" workbookViewId="0">
      <selection activeCell="A6" sqref="A6:A10"/>
    </sheetView>
  </sheetViews>
  <sheetFormatPr baseColWidth="10" defaultColWidth="11.42578125" defaultRowHeight="12.75" x14ac:dyDescent="0.2"/>
  <cols>
    <col min="1" max="1" width="26.140625" style="14" customWidth="1"/>
    <col min="2" max="2" width="13.28515625" style="14" customWidth="1"/>
    <col min="3" max="3" width="17.5703125" style="14" customWidth="1"/>
    <col min="4" max="4" width="19" style="14" customWidth="1"/>
    <col min="5" max="5" width="17.28515625" style="15" customWidth="1"/>
    <col min="6" max="6" width="33.140625" style="14" customWidth="1"/>
    <col min="7" max="7" width="15.7109375" style="15" customWidth="1"/>
    <col min="8" max="8" width="16.140625" style="15" customWidth="1"/>
    <col min="9" max="16384" width="11.42578125" style="14"/>
  </cols>
  <sheetData>
    <row r="1" spans="1:8" s="12" customFormat="1" ht="57.75" customHeight="1" x14ac:dyDescent="0.2">
      <c r="A1" s="493"/>
      <c r="B1" s="493"/>
      <c r="C1" s="493"/>
      <c r="D1" s="493"/>
      <c r="E1" s="16"/>
    </row>
    <row r="2" spans="1:8" customFormat="1" ht="31.5" customHeight="1" x14ac:dyDescent="0.2">
      <c r="A2" s="502" t="s">
        <v>92</v>
      </c>
      <c r="B2" s="502"/>
      <c r="C2" s="502"/>
      <c r="D2" s="502"/>
      <c r="E2" s="502"/>
      <c r="F2" s="502"/>
      <c r="G2" s="502"/>
      <c r="H2" s="502"/>
    </row>
    <row r="3" spans="1:8" customFormat="1" ht="31.5" customHeight="1" thickBot="1" x14ac:dyDescent="0.25">
      <c r="A3" s="28"/>
      <c r="B3" s="28"/>
      <c r="C3" s="28"/>
      <c r="D3" s="28"/>
      <c r="E3" s="28"/>
      <c r="F3" s="28"/>
      <c r="G3" s="190" t="s">
        <v>174</v>
      </c>
      <c r="H3" s="190"/>
    </row>
    <row r="4" spans="1:8" s="16" customFormat="1" ht="25.5" x14ac:dyDescent="0.2">
      <c r="A4" s="294" t="s">
        <v>79</v>
      </c>
      <c r="B4" s="290" t="s">
        <v>80</v>
      </c>
      <c r="C4" s="295" t="s">
        <v>228</v>
      </c>
      <c r="D4" s="296" t="s">
        <v>81</v>
      </c>
      <c r="E4" s="295" t="s">
        <v>82</v>
      </c>
      <c r="F4" s="297" t="s">
        <v>47</v>
      </c>
      <c r="G4" s="557" t="s">
        <v>185</v>
      </c>
      <c r="H4" s="558"/>
    </row>
    <row r="5" spans="1:8" s="16" customFormat="1" ht="78" customHeight="1" thickBot="1" x14ac:dyDescent="0.25">
      <c r="A5" s="298" t="s">
        <v>159</v>
      </c>
      <c r="B5" s="292" t="s">
        <v>160</v>
      </c>
      <c r="C5" s="299" t="s">
        <v>161</v>
      </c>
      <c r="D5" s="300" t="s">
        <v>83</v>
      </c>
      <c r="E5" s="299" t="s">
        <v>84</v>
      </c>
      <c r="F5" s="301" t="s">
        <v>127</v>
      </c>
      <c r="G5" s="17" t="s">
        <v>85</v>
      </c>
      <c r="H5" s="18" t="s">
        <v>86</v>
      </c>
    </row>
    <row r="6" spans="1:8" ht="33.6" customHeight="1" x14ac:dyDescent="0.2">
      <c r="A6" s="387" t="s">
        <v>38</v>
      </c>
      <c r="B6" s="26"/>
      <c r="C6" s="34">
        <f>'Abrechnung Personalkosten '!C36</f>
        <v>480</v>
      </c>
      <c r="D6" s="31">
        <f>C6-B6</f>
        <v>480</v>
      </c>
      <c r="E6" s="32" t="str">
        <f>IF(B6=0,"",IF(ABS(D6/B6)&gt;=10%,TEXT(D6/B6,"0%")&amp;" Begründung:","ok"))</f>
        <v/>
      </c>
      <c r="F6" s="42"/>
      <c r="G6" s="19">
        <f>C6-H6</f>
        <v>0</v>
      </c>
      <c r="H6" s="20">
        <f>'Abrechnung Personalkosten '!E36</f>
        <v>480</v>
      </c>
    </row>
    <row r="7" spans="1:8" ht="25.9" customHeight="1" x14ac:dyDescent="0.2">
      <c r="A7" s="388" t="s">
        <v>36</v>
      </c>
      <c r="B7" s="323">
        <f>(B66+B8+B9)*0.2</f>
        <v>0</v>
      </c>
      <c r="C7" s="35" t="e">
        <f>(C6+C8+C9)*0.2</f>
        <v>#DIV/0!</v>
      </c>
      <c r="D7" s="31" t="e">
        <f>C7-B7</f>
        <v>#DIV/0!</v>
      </c>
      <c r="E7" s="32" t="str">
        <f>IF(B7=0,"",IF(ABS(D7/B7)&gt;=10%,TEXT(D7/B7,"0%")&amp;" Begründung:","ok"))</f>
        <v/>
      </c>
      <c r="F7" s="42"/>
      <c r="G7" s="19" t="e">
        <f>C7-H7</f>
        <v>#DIV/0!</v>
      </c>
      <c r="H7" s="20" t="e">
        <f>(H6+H8+H9)*0.2</f>
        <v>#DIV/0!</v>
      </c>
    </row>
    <row r="8" spans="1:8" ht="38.450000000000003" customHeight="1" x14ac:dyDescent="0.2">
      <c r="A8" s="389" t="s">
        <v>27</v>
      </c>
      <c r="B8" s="27"/>
      <c r="C8" s="35">
        <f>'Abrechnung Unternehmerlohn'!E14</f>
        <v>0</v>
      </c>
      <c r="D8" s="31">
        <f>C8-B8</f>
        <v>0</v>
      </c>
      <c r="E8" s="32" t="str">
        <f>IF(B8=0,"",IF(ABS(D8/B8)&gt;=10%,TEXT(D8/B8,"0%")&amp;" Begründung:","ok"))</f>
        <v/>
      </c>
      <c r="F8" s="42"/>
      <c r="G8" s="19">
        <f>C8-H8</f>
        <v>0</v>
      </c>
      <c r="H8" s="20">
        <f>'Abrechnung Unternehmerlohn'!G14</f>
        <v>0</v>
      </c>
    </row>
    <row r="9" spans="1:8" ht="33" customHeight="1" x14ac:dyDescent="0.2">
      <c r="A9" s="389" t="s">
        <v>37</v>
      </c>
      <c r="B9" s="27"/>
      <c r="C9" s="35" t="e">
        <f>'Abrechnung I &amp; A'!P24</f>
        <v>#DIV/0!</v>
      </c>
      <c r="D9" s="31" t="e">
        <f>C9-B9</f>
        <v>#DIV/0!</v>
      </c>
      <c r="E9" s="32" t="str">
        <f>IF(B9=0,"",IF(ABS(D9/B9)&gt;=10%,TEXT(D9/B9,"0%")&amp;" Begründung:","ok"))</f>
        <v/>
      </c>
      <c r="F9" s="42"/>
      <c r="G9" s="19" t="e">
        <f>C9-H9</f>
        <v>#DIV/0!</v>
      </c>
      <c r="H9" s="20" t="e">
        <f>'Abrechnung I &amp; A'!R24</f>
        <v>#DIV/0!</v>
      </c>
    </row>
    <row r="10" spans="1:8" ht="33.6" customHeight="1" thickBot="1" x14ac:dyDescent="0.25">
      <c r="A10" s="390" t="s">
        <v>40</v>
      </c>
      <c r="B10" s="33"/>
      <c r="C10" s="36">
        <f>'Abrechnung ext. DL'!L27</f>
        <v>0</v>
      </c>
      <c r="D10" s="38">
        <f>C10-B10</f>
        <v>0</v>
      </c>
      <c r="E10" s="39" t="str">
        <f>IF(B10=0,"",IF(ABS(D10/B10)&gt;=10%,TEXT(D10/B10,"0%")&amp;" Begründung:","ok"))</f>
        <v/>
      </c>
      <c r="F10" s="43"/>
      <c r="G10" s="44">
        <f>C10-H10</f>
        <v>0</v>
      </c>
      <c r="H10" s="45">
        <f>'Abrechnung ext. DL'!N27</f>
        <v>0</v>
      </c>
    </row>
    <row r="11" spans="1:8" ht="25.5" customHeight="1" thickBot="1" x14ac:dyDescent="0.25">
      <c r="A11" s="324" t="s">
        <v>87</v>
      </c>
      <c r="B11" s="325">
        <f>SUM(B6:B10)</f>
        <v>0</v>
      </c>
      <c r="C11" s="37" t="e">
        <f>SUM(C6:C10)</f>
        <v>#DIV/0!</v>
      </c>
      <c r="D11" s="40" t="e">
        <f>SUM(D6:D10)</f>
        <v>#DIV/0!</v>
      </c>
      <c r="E11" s="41"/>
      <c r="F11" s="384"/>
      <c r="G11" s="385" t="e">
        <f>SUM(G6:G10)</f>
        <v>#DIV/0!</v>
      </c>
      <c r="H11" s="386">
        <f>'Abrechnung ext. DL'!N27</f>
        <v>0</v>
      </c>
    </row>
  </sheetData>
  <mergeCells count="3">
    <mergeCell ref="A1:D1"/>
    <mergeCell ref="A2:H2"/>
    <mergeCell ref="G4:H4"/>
  </mergeCells>
  <pageMargins left="0.59055118110236227" right="0.59055118110236227" top="0.78" bottom="0.55118110236220474" header="0.43307086614173229" footer="0.24"/>
  <pageSetup paperSize="9" scale="80" fitToHeight="0" orientation="landscape" horizontalDpi="4294967292" r:id="rId1"/>
  <headerFooter alignWithMargins="0">
    <oddHeader>&amp;L&amp;"Arial,Fett"SOLL-IST-VERGLEICH &amp;"Arial,Standard"(Abrechnungsformblatt 2)&amp;C
&amp;"Arial,Fett"
&amp;RNÖ Wirtschafts- und Tourismusfonds
3109 St. Pölten, Landhausplatz 1, Haus 14</oddHeader>
    <oddFooter>&amp;L&amp;8Version 01&amp;C&amp;8Weitere Informationen finden Sie im Internet unter www.noe.gv.at&amp;R&amp;8RD 9-10 V 2.00
ab 06.12.2018
Seite &amp;P von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K36"/>
  <sheetViews>
    <sheetView topLeftCell="A16" workbookViewId="0">
      <selection activeCell="F6" sqref="F6"/>
    </sheetView>
  </sheetViews>
  <sheetFormatPr baseColWidth="10" defaultColWidth="11.42578125" defaultRowHeight="12.75" x14ac:dyDescent="0.2"/>
  <cols>
    <col min="1" max="1" width="28.28515625" customWidth="1"/>
    <col min="2" max="2" width="16.5703125" customWidth="1"/>
    <col min="3" max="3" width="17.140625" customWidth="1"/>
    <col min="4" max="4" width="18.7109375" customWidth="1"/>
    <col min="5" max="5" width="20.7109375" customWidth="1"/>
    <col min="6" max="6" width="19.7109375" customWidth="1"/>
    <col min="7" max="7" width="16.28515625" customWidth="1"/>
    <col min="8" max="8" width="18.5703125" customWidth="1"/>
    <col min="9" max="9" width="65.28515625" customWidth="1"/>
    <col min="10" max="10" width="52" customWidth="1"/>
  </cols>
  <sheetData>
    <row r="1" spans="1:11" s="12" customFormat="1" ht="57.75" customHeight="1" thickBot="1" x14ac:dyDescent="0.25">
      <c r="A1" s="493"/>
      <c r="B1" s="493"/>
      <c r="C1" s="493"/>
      <c r="D1" s="493"/>
    </row>
    <row r="2" spans="1:11" ht="34.15" customHeight="1" thickBot="1" x14ac:dyDescent="0.3">
      <c r="A2" s="565" t="s">
        <v>113</v>
      </c>
      <c r="B2" s="566"/>
      <c r="C2" s="566"/>
      <c r="D2" s="566"/>
      <c r="E2" s="566"/>
      <c r="F2" s="566"/>
      <c r="G2" s="567"/>
      <c r="H2" s="179"/>
      <c r="J2" s="180"/>
    </row>
    <row r="3" spans="1:11" ht="13.5" thickBot="1" x14ac:dyDescent="0.25">
      <c r="A3" s="182"/>
      <c r="B3" s="182"/>
      <c r="C3" s="184"/>
      <c r="D3" s="185"/>
      <c r="E3" s="181"/>
      <c r="F3" s="181"/>
      <c r="G3" s="181"/>
      <c r="H3" s="181"/>
      <c r="I3" s="181"/>
      <c r="J3" s="181"/>
    </row>
    <row r="4" spans="1:11" ht="16.5" thickBot="1" x14ac:dyDescent="0.25">
      <c r="A4" s="392" t="str">
        <f>Deckblatt!A12</f>
        <v>Durchführungszeitraum</v>
      </c>
      <c r="B4" s="393" t="str">
        <f>Deckblatt!B12</f>
        <v>Datum</v>
      </c>
      <c r="C4" s="394" t="s">
        <v>52</v>
      </c>
      <c r="D4" s="395" t="str">
        <f>Deckblatt!D12</f>
        <v>Datum</v>
      </c>
      <c r="E4" s="183"/>
      <c r="F4" s="183"/>
      <c r="G4" s="183"/>
      <c r="H4" s="183"/>
      <c r="I4" s="183"/>
      <c r="J4" s="181"/>
    </row>
    <row r="5" spans="1:11" ht="18.75" customHeight="1" thickBot="1" x14ac:dyDescent="0.25">
      <c r="A5" s="396" t="s">
        <v>106</v>
      </c>
      <c r="B5" s="391"/>
      <c r="C5" s="182"/>
      <c r="D5" s="397"/>
      <c r="E5" s="181"/>
      <c r="F5" s="181"/>
      <c r="G5" s="181"/>
      <c r="H5" s="181"/>
      <c r="I5" s="181"/>
      <c r="J5" s="181"/>
    </row>
    <row r="6" spans="1:11" ht="16.5" thickBot="1" x14ac:dyDescent="0.25">
      <c r="A6" s="398" t="s">
        <v>104</v>
      </c>
      <c r="B6" s="399">
        <v>30</v>
      </c>
      <c r="C6" s="400"/>
      <c r="D6" s="401"/>
      <c r="E6" s="181"/>
      <c r="F6" s="181"/>
      <c r="G6" s="181"/>
      <c r="H6" s="181"/>
      <c r="I6" s="181"/>
      <c r="J6" s="181"/>
    </row>
    <row r="7" spans="1:11" x14ac:dyDescent="0.2">
      <c r="A7" s="182"/>
      <c r="B7" s="182"/>
      <c r="C7" s="181"/>
      <c r="D7" s="185"/>
      <c r="E7" s="181"/>
      <c r="F7" s="181"/>
      <c r="G7" s="181"/>
      <c r="H7" s="181"/>
      <c r="I7" s="181"/>
      <c r="J7" s="181"/>
    </row>
    <row r="8" spans="1:11" ht="46.15" customHeight="1" x14ac:dyDescent="0.2">
      <c r="A8" s="568" t="s">
        <v>164</v>
      </c>
      <c r="B8" s="568"/>
      <c r="C8" s="568"/>
      <c r="D8" s="568"/>
      <c r="H8" s="187"/>
      <c r="I8" s="188"/>
      <c r="J8" s="189"/>
    </row>
    <row r="9" spans="1:11" ht="18.75" customHeight="1" thickBot="1" x14ac:dyDescent="0.25">
      <c r="A9" s="186"/>
      <c r="B9" s="186"/>
      <c r="D9" s="190" t="s">
        <v>174</v>
      </c>
      <c r="E9" s="191"/>
      <c r="F9" s="191"/>
      <c r="G9" s="192"/>
      <c r="H9" s="187"/>
      <c r="I9" s="188"/>
      <c r="J9" s="189"/>
    </row>
    <row r="10" spans="1:11" ht="52.9" customHeight="1" x14ac:dyDescent="0.2">
      <c r="A10" s="193" t="s">
        <v>142</v>
      </c>
      <c r="B10" s="194" t="s">
        <v>179</v>
      </c>
      <c r="C10" s="195" t="s">
        <v>112</v>
      </c>
      <c r="D10" s="196" t="s">
        <v>109</v>
      </c>
      <c r="E10" s="197" t="s">
        <v>101</v>
      </c>
      <c r="F10" s="572" t="s">
        <v>110</v>
      </c>
      <c r="G10" s="573"/>
      <c r="H10" s="571"/>
    </row>
    <row r="11" spans="1:11" ht="33.75" x14ac:dyDescent="0.2">
      <c r="A11" s="198" t="s">
        <v>165</v>
      </c>
      <c r="B11" s="199" t="s">
        <v>163</v>
      </c>
      <c r="C11" s="199" t="s">
        <v>107</v>
      </c>
      <c r="D11" s="200" t="s">
        <v>180</v>
      </c>
      <c r="E11" s="201" t="s">
        <v>108</v>
      </c>
      <c r="F11" s="574" t="s">
        <v>100</v>
      </c>
      <c r="G11" s="575"/>
      <c r="H11" s="571"/>
    </row>
    <row r="12" spans="1:11" x14ac:dyDescent="0.2">
      <c r="A12" s="310" t="s">
        <v>144</v>
      </c>
      <c r="B12" s="202">
        <f>'Formblatt Tätigkeiten'!D36</f>
        <v>8</v>
      </c>
      <c r="C12" s="203">
        <f>B12*$B$6</f>
        <v>240</v>
      </c>
      <c r="D12" s="204">
        <f>'Formblatt Tätigkeiten'!F36</f>
        <v>8</v>
      </c>
      <c r="E12" s="205">
        <f>D12*$B$6</f>
        <v>240</v>
      </c>
      <c r="F12" s="569"/>
      <c r="G12" s="570"/>
      <c r="I12" s="206"/>
      <c r="J12" s="206"/>
      <c r="K12" s="206"/>
    </row>
    <row r="13" spans="1:11" x14ac:dyDescent="0.2">
      <c r="A13" s="207" t="s">
        <v>197</v>
      </c>
      <c r="B13" s="202">
        <f>'Formblatt Tätigkeiten (2)'!D36</f>
        <v>8</v>
      </c>
      <c r="C13" s="203">
        <f t="shared" ref="C13:C35" si="0">B13*$B$6</f>
        <v>240</v>
      </c>
      <c r="D13" s="204">
        <f>'Formblatt Tätigkeiten (2)'!F36</f>
        <v>8</v>
      </c>
      <c r="E13" s="205">
        <f t="shared" ref="E13:E35" si="1">D13*$B$6</f>
        <v>240</v>
      </c>
      <c r="F13" s="559"/>
      <c r="G13" s="560"/>
      <c r="I13" s="208"/>
      <c r="J13" s="142"/>
      <c r="K13" s="142"/>
    </row>
    <row r="14" spans="1:11" x14ac:dyDescent="0.2">
      <c r="A14" s="207"/>
      <c r="B14" s="202"/>
      <c r="C14" s="203">
        <f t="shared" si="0"/>
        <v>0</v>
      </c>
      <c r="D14" s="204">
        <v>0</v>
      </c>
      <c r="E14" s="205">
        <f t="shared" si="1"/>
        <v>0</v>
      </c>
      <c r="F14" s="559"/>
      <c r="G14" s="560"/>
      <c r="I14" s="142"/>
      <c r="J14" s="209"/>
      <c r="K14" s="209"/>
    </row>
    <row r="15" spans="1:11" x14ac:dyDescent="0.2">
      <c r="A15" s="207"/>
      <c r="B15" s="202"/>
      <c r="C15" s="203">
        <f t="shared" si="0"/>
        <v>0</v>
      </c>
      <c r="D15" s="204">
        <v>0</v>
      </c>
      <c r="E15" s="205">
        <f t="shared" si="1"/>
        <v>0</v>
      </c>
      <c r="F15" s="559"/>
      <c r="G15" s="560"/>
      <c r="I15" s="142"/>
      <c r="J15" s="142"/>
      <c r="K15" s="209"/>
    </row>
    <row r="16" spans="1:11" x14ac:dyDescent="0.2">
      <c r="A16" s="207"/>
      <c r="B16" s="202"/>
      <c r="C16" s="203">
        <f t="shared" si="0"/>
        <v>0</v>
      </c>
      <c r="D16" s="204">
        <v>0</v>
      </c>
      <c r="E16" s="205">
        <f t="shared" si="1"/>
        <v>0</v>
      </c>
      <c r="F16" s="559"/>
      <c r="G16" s="560"/>
      <c r="I16" s="142"/>
      <c r="J16" s="142"/>
      <c r="K16" s="209"/>
    </row>
    <row r="17" spans="1:11" x14ac:dyDescent="0.2">
      <c r="A17" s="207"/>
      <c r="B17" s="202"/>
      <c r="C17" s="203">
        <f t="shared" si="0"/>
        <v>0</v>
      </c>
      <c r="D17" s="204">
        <v>0</v>
      </c>
      <c r="E17" s="205">
        <f t="shared" si="1"/>
        <v>0</v>
      </c>
      <c r="F17" s="559"/>
      <c r="G17" s="560"/>
      <c r="I17" s="142"/>
      <c r="J17" s="142"/>
      <c r="K17" s="209"/>
    </row>
    <row r="18" spans="1:11" x14ac:dyDescent="0.2">
      <c r="A18" s="207"/>
      <c r="B18" s="202"/>
      <c r="C18" s="203">
        <f t="shared" si="0"/>
        <v>0</v>
      </c>
      <c r="D18" s="204">
        <v>0</v>
      </c>
      <c r="E18" s="205">
        <f t="shared" si="1"/>
        <v>0</v>
      </c>
      <c r="F18" s="559"/>
      <c r="G18" s="560"/>
      <c r="I18" s="142"/>
      <c r="J18" s="142"/>
      <c r="K18" s="209"/>
    </row>
    <row r="19" spans="1:11" x14ac:dyDescent="0.2">
      <c r="A19" s="207"/>
      <c r="B19" s="202"/>
      <c r="C19" s="203">
        <f t="shared" si="0"/>
        <v>0</v>
      </c>
      <c r="D19" s="204">
        <v>0</v>
      </c>
      <c r="E19" s="205">
        <f t="shared" si="1"/>
        <v>0</v>
      </c>
      <c r="F19" s="559"/>
      <c r="G19" s="560"/>
      <c r="I19" s="210"/>
      <c r="J19" s="211"/>
      <c r="K19" s="211"/>
    </row>
    <row r="20" spans="1:11" x14ac:dyDescent="0.2">
      <c r="A20" s="207"/>
      <c r="B20" s="202"/>
      <c r="C20" s="203">
        <f t="shared" si="0"/>
        <v>0</v>
      </c>
      <c r="D20" s="204">
        <v>0</v>
      </c>
      <c r="E20" s="205">
        <f t="shared" si="1"/>
        <v>0</v>
      </c>
      <c r="F20" s="559"/>
      <c r="G20" s="560"/>
    </row>
    <row r="21" spans="1:11" x14ac:dyDescent="0.2">
      <c r="A21" s="207"/>
      <c r="B21" s="202"/>
      <c r="C21" s="203">
        <f t="shared" si="0"/>
        <v>0</v>
      </c>
      <c r="D21" s="204">
        <v>0</v>
      </c>
      <c r="E21" s="205">
        <f t="shared" si="1"/>
        <v>0</v>
      </c>
      <c r="F21" s="559"/>
      <c r="G21" s="560"/>
    </row>
    <row r="22" spans="1:11" x14ac:dyDescent="0.2">
      <c r="A22" s="207"/>
      <c r="B22" s="202"/>
      <c r="C22" s="203">
        <f t="shared" si="0"/>
        <v>0</v>
      </c>
      <c r="D22" s="204">
        <v>0</v>
      </c>
      <c r="E22" s="205">
        <f t="shared" si="1"/>
        <v>0</v>
      </c>
      <c r="F22" s="559"/>
      <c r="G22" s="560"/>
    </row>
    <row r="23" spans="1:11" x14ac:dyDescent="0.2">
      <c r="A23" s="207"/>
      <c r="B23" s="202"/>
      <c r="C23" s="203">
        <f t="shared" si="0"/>
        <v>0</v>
      </c>
      <c r="D23" s="204">
        <v>0</v>
      </c>
      <c r="E23" s="205">
        <f t="shared" si="1"/>
        <v>0</v>
      </c>
      <c r="F23" s="559"/>
      <c r="G23" s="560"/>
    </row>
    <row r="24" spans="1:11" x14ac:dyDescent="0.2">
      <c r="A24" s="207"/>
      <c r="B24" s="202"/>
      <c r="C24" s="203">
        <f t="shared" si="0"/>
        <v>0</v>
      </c>
      <c r="D24" s="204">
        <v>0</v>
      </c>
      <c r="E24" s="205">
        <f t="shared" si="1"/>
        <v>0</v>
      </c>
      <c r="F24" s="559"/>
      <c r="G24" s="560"/>
    </row>
    <row r="25" spans="1:11" x14ac:dyDescent="0.2">
      <c r="A25" s="207"/>
      <c r="B25" s="202"/>
      <c r="C25" s="203">
        <f t="shared" si="0"/>
        <v>0</v>
      </c>
      <c r="D25" s="204">
        <v>0</v>
      </c>
      <c r="E25" s="205">
        <f t="shared" si="1"/>
        <v>0</v>
      </c>
      <c r="F25" s="559"/>
      <c r="G25" s="560"/>
    </row>
    <row r="26" spans="1:11" x14ac:dyDescent="0.2">
      <c r="A26" s="207"/>
      <c r="B26" s="202"/>
      <c r="C26" s="203">
        <f t="shared" si="0"/>
        <v>0</v>
      </c>
      <c r="D26" s="204">
        <v>0</v>
      </c>
      <c r="E26" s="205">
        <f t="shared" si="1"/>
        <v>0</v>
      </c>
      <c r="F26" s="559"/>
      <c r="G26" s="560"/>
    </row>
    <row r="27" spans="1:11" x14ac:dyDescent="0.2">
      <c r="A27" s="207"/>
      <c r="B27" s="202"/>
      <c r="C27" s="203">
        <f t="shared" si="0"/>
        <v>0</v>
      </c>
      <c r="D27" s="204">
        <v>0</v>
      </c>
      <c r="E27" s="205">
        <f t="shared" si="1"/>
        <v>0</v>
      </c>
      <c r="F27" s="559"/>
      <c r="G27" s="560"/>
    </row>
    <row r="28" spans="1:11" x14ac:dyDescent="0.2">
      <c r="A28" s="207"/>
      <c r="B28" s="202"/>
      <c r="C28" s="203">
        <f t="shared" si="0"/>
        <v>0</v>
      </c>
      <c r="D28" s="204">
        <v>0</v>
      </c>
      <c r="E28" s="205">
        <f t="shared" si="1"/>
        <v>0</v>
      </c>
      <c r="F28" s="559"/>
      <c r="G28" s="560"/>
    </row>
    <row r="29" spans="1:11" x14ac:dyDescent="0.2">
      <c r="A29" s="207"/>
      <c r="B29" s="202"/>
      <c r="C29" s="203">
        <f t="shared" si="0"/>
        <v>0</v>
      </c>
      <c r="D29" s="204">
        <v>0</v>
      </c>
      <c r="E29" s="205">
        <f t="shared" si="1"/>
        <v>0</v>
      </c>
      <c r="F29" s="559"/>
      <c r="G29" s="560"/>
    </row>
    <row r="30" spans="1:11" x14ac:dyDescent="0.2">
      <c r="A30" s="207"/>
      <c r="B30" s="202"/>
      <c r="C30" s="203">
        <f t="shared" si="0"/>
        <v>0</v>
      </c>
      <c r="D30" s="204">
        <v>0</v>
      </c>
      <c r="E30" s="205">
        <f t="shared" si="1"/>
        <v>0</v>
      </c>
      <c r="F30" s="559"/>
      <c r="G30" s="560"/>
    </row>
    <row r="31" spans="1:11" x14ac:dyDescent="0.2">
      <c r="A31" s="207"/>
      <c r="B31" s="202"/>
      <c r="C31" s="203">
        <f t="shared" si="0"/>
        <v>0</v>
      </c>
      <c r="D31" s="204">
        <v>0</v>
      </c>
      <c r="E31" s="205">
        <f t="shared" si="1"/>
        <v>0</v>
      </c>
      <c r="F31" s="559"/>
      <c r="G31" s="560"/>
    </row>
    <row r="32" spans="1:11" x14ac:dyDescent="0.2">
      <c r="A32" s="207"/>
      <c r="B32" s="202"/>
      <c r="C32" s="203">
        <f t="shared" si="0"/>
        <v>0</v>
      </c>
      <c r="D32" s="204">
        <v>0</v>
      </c>
      <c r="E32" s="205">
        <f t="shared" si="1"/>
        <v>0</v>
      </c>
      <c r="F32" s="559"/>
      <c r="G32" s="560"/>
    </row>
    <row r="33" spans="1:8" x14ac:dyDescent="0.2">
      <c r="A33" s="207"/>
      <c r="B33" s="202"/>
      <c r="C33" s="203">
        <f t="shared" si="0"/>
        <v>0</v>
      </c>
      <c r="D33" s="204">
        <v>0</v>
      </c>
      <c r="E33" s="205">
        <f t="shared" si="1"/>
        <v>0</v>
      </c>
      <c r="F33" s="559"/>
      <c r="G33" s="560"/>
    </row>
    <row r="34" spans="1:8" x14ac:dyDescent="0.2">
      <c r="A34" s="207"/>
      <c r="B34" s="202"/>
      <c r="C34" s="203">
        <f t="shared" si="0"/>
        <v>0</v>
      </c>
      <c r="D34" s="204">
        <v>0</v>
      </c>
      <c r="E34" s="205">
        <f t="shared" si="1"/>
        <v>0</v>
      </c>
      <c r="F34" s="559"/>
      <c r="G34" s="560"/>
    </row>
    <row r="35" spans="1:8" ht="13.5" thickBot="1" x14ac:dyDescent="0.25">
      <c r="A35" s="212"/>
      <c r="B35" s="202"/>
      <c r="C35" s="203">
        <f t="shared" si="0"/>
        <v>0</v>
      </c>
      <c r="D35" s="170">
        <v>0</v>
      </c>
      <c r="E35" s="213">
        <f t="shared" si="1"/>
        <v>0</v>
      </c>
      <c r="F35" s="563"/>
      <c r="G35" s="564"/>
    </row>
    <row r="36" spans="1:8" ht="13.5" thickBot="1" x14ac:dyDescent="0.25">
      <c r="A36" s="214" t="s">
        <v>87</v>
      </c>
      <c r="B36" s="319">
        <f>SUM(B12:B35)</f>
        <v>16</v>
      </c>
      <c r="C36" s="215">
        <f>SUM(C12:C35)</f>
        <v>480</v>
      </c>
      <c r="D36" s="172">
        <f>SUM(D12:D35)</f>
        <v>16</v>
      </c>
      <c r="E36" s="216">
        <f>SUM(E12:E35)</f>
        <v>480</v>
      </c>
      <c r="F36" s="561"/>
      <c r="G36" s="562"/>
      <c r="H36" s="217"/>
    </row>
  </sheetData>
  <protectedRanges>
    <protectedRange sqref="I14:J19" name="Bereich1_3"/>
  </protectedRanges>
  <mergeCells count="31">
    <mergeCell ref="H10:H11"/>
    <mergeCell ref="F10:G10"/>
    <mergeCell ref="F11:G11"/>
    <mergeCell ref="F14:G14"/>
    <mergeCell ref="F13:G13"/>
    <mergeCell ref="F36:G36"/>
    <mergeCell ref="F32:G32"/>
    <mergeCell ref="F16:G16"/>
    <mergeCell ref="F17:G17"/>
    <mergeCell ref="F18:G18"/>
    <mergeCell ref="F26:G26"/>
    <mergeCell ref="F22:G22"/>
    <mergeCell ref="F33:G33"/>
    <mergeCell ref="F31:G31"/>
    <mergeCell ref="F28:G28"/>
    <mergeCell ref="F35:G35"/>
    <mergeCell ref="F29:G29"/>
    <mergeCell ref="F30:G30"/>
    <mergeCell ref="F20:G20"/>
    <mergeCell ref="F24:G24"/>
    <mergeCell ref="F25:G25"/>
    <mergeCell ref="A1:D1"/>
    <mergeCell ref="F27:G27"/>
    <mergeCell ref="F21:G21"/>
    <mergeCell ref="F34:G34"/>
    <mergeCell ref="F23:G23"/>
    <mergeCell ref="F15:G15"/>
    <mergeCell ref="A2:G2"/>
    <mergeCell ref="A8:D8"/>
    <mergeCell ref="F19:G19"/>
    <mergeCell ref="F12:G12"/>
  </mergeCells>
  <dataValidations count="1">
    <dataValidation type="whole" allowBlank="1" showInputMessage="1" showErrorMessage="1" sqref="I14:I18" xr:uid="{00000000-0002-0000-0C00-000000000000}">
      <formula1>30</formula1>
      <formula2>30</formula2>
    </dataValidation>
  </dataValidations>
  <pageMargins left="0.7" right="0.7" top="0.78740157499999996" bottom="0.78740157499999996"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J19"/>
  <sheetViews>
    <sheetView zoomScale="80" zoomScaleNormal="80" workbookViewId="0">
      <selection activeCell="G7" sqref="G7"/>
    </sheetView>
  </sheetViews>
  <sheetFormatPr baseColWidth="10" defaultColWidth="11.42578125" defaultRowHeight="12.75" x14ac:dyDescent="0.2"/>
  <cols>
    <col min="1" max="1" width="41.7109375" customWidth="1"/>
    <col min="2" max="2" width="18.42578125" customWidth="1"/>
    <col min="3" max="3" width="40.5703125" customWidth="1"/>
    <col min="4" max="4" width="19" customWidth="1"/>
    <col min="5" max="5" width="22.85546875" customWidth="1"/>
    <col min="6" max="6" width="25" customWidth="1"/>
    <col min="7" max="7" width="20.85546875" customWidth="1"/>
    <col min="8" max="8" width="19.28515625" customWidth="1"/>
  </cols>
  <sheetData>
    <row r="1" spans="1:10" s="12" customFormat="1" ht="57.75" customHeight="1" x14ac:dyDescent="0.2">
      <c r="A1" s="493"/>
      <c r="B1" s="493"/>
      <c r="C1" s="493"/>
      <c r="D1" s="493"/>
    </row>
    <row r="2" spans="1:10" ht="28.9" customHeight="1" x14ac:dyDescent="0.2">
      <c r="A2" s="502" t="s">
        <v>94</v>
      </c>
      <c r="B2" s="502"/>
      <c r="C2" s="502"/>
      <c r="D2" s="502"/>
      <c r="E2" s="502"/>
      <c r="F2" s="502"/>
      <c r="G2" s="502"/>
      <c r="H2" s="502"/>
      <c r="I2" s="502"/>
    </row>
    <row r="4" spans="1:10" ht="53.25" customHeight="1" x14ac:dyDescent="0.2">
      <c r="A4" s="577" t="s">
        <v>229</v>
      </c>
      <c r="B4" s="577"/>
      <c r="C4" s="577"/>
      <c r="D4" s="577"/>
      <c r="E4" s="577"/>
      <c r="F4" s="577"/>
      <c r="G4" s="577"/>
    </row>
    <row r="5" spans="1:10" ht="30" customHeight="1" x14ac:dyDescent="0.2">
      <c r="A5" s="402" t="s">
        <v>166</v>
      </c>
      <c r="B5" s="403">
        <v>36.020000000000003</v>
      </c>
    </row>
    <row r="6" spans="1:10" ht="13.5" thickBot="1" x14ac:dyDescent="0.25">
      <c r="F6" s="586" t="s">
        <v>174</v>
      </c>
      <c r="G6" s="586"/>
      <c r="H6" s="586"/>
      <c r="I6" s="586"/>
    </row>
    <row r="7" spans="1:10" s="11" customFormat="1" ht="25.5" x14ac:dyDescent="0.2">
      <c r="A7" s="193" t="s">
        <v>241</v>
      </c>
      <c r="B7" s="286" t="s">
        <v>99</v>
      </c>
      <c r="C7" s="286" t="s">
        <v>115</v>
      </c>
      <c r="D7" s="287" t="s">
        <v>118</v>
      </c>
      <c r="E7" s="287" t="s">
        <v>118</v>
      </c>
      <c r="F7" s="218" t="s">
        <v>169</v>
      </c>
      <c r="G7" s="219" t="s">
        <v>114</v>
      </c>
      <c r="H7" s="578" t="s">
        <v>47</v>
      </c>
      <c r="I7" s="579"/>
    </row>
    <row r="8" spans="1:10" ht="33.75" customHeight="1" thickBot="1" x14ac:dyDescent="0.25">
      <c r="A8" s="409"/>
      <c r="B8" s="288" t="s">
        <v>184</v>
      </c>
      <c r="C8" s="289" t="s">
        <v>149</v>
      </c>
      <c r="D8" s="410" t="s">
        <v>88</v>
      </c>
      <c r="E8" s="411" t="s">
        <v>89</v>
      </c>
      <c r="F8" s="412" t="s">
        <v>89</v>
      </c>
      <c r="G8" s="413" t="s">
        <v>89</v>
      </c>
      <c r="H8" s="580" t="s">
        <v>100</v>
      </c>
      <c r="I8" s="581"/>
    </row>
    <row r="9" spans="1:10" x14ac:dyDescent="0.2">
      <c r="A9" s="220">
        <f>Unternehmerlohn!A10</f>
        <v>0</v>
      </c>
      <c r="B9" s="221"/>
      <c r="C9" s="222" t="s">
        <v>96</v>
      </c>
      <c r="D9" s="223"/>
      <c r="E9" s="224">
        <f>D9*$B$5</f>
        <v>0</v>
      </c>
      <c r="F9" s="225">
        <f>E9-G9</f>
        <v>0</v>
      </c>
      <c r="G9" s="226">
        <f>D9*$B$5</f>
        <v>0</v>
      </c>
      <c r="H9" s="582"/>
      <c r="I9" s="583"/>
    </row>
    <row r="10" spans="1:10" x14ac:dyDescent="0.2">
      <c r="A10" s="227"/>
      <c r="B10" s="221"/>
      <c r="C10" s="221" t="s">
        <v>117</v>
      </c>
      <c r="D10" s="228"/>
      <c r="E10" s="229">
        <f>D10*$B$5</f>
        <v>0</v>
      </c>
      <c r="F10" s="225">
        <f>E10-G10</f>
        <v>0</v>
      </c>
      <c r="G10" s="230">
        <f>D10*$B$5</f>
        <v>0</v>
      </c>
      <c r="H10" s="582"/>
      <c r="I10" s="583"/>
    </row>
    <row r="11" spans="1:10" x14ac:dyDescent="0.2">
      <c r="A11" s="231"/>
      <c r="B11" s="232"/>
      <c r="C11" s="232"/>
      <c r="D11" s="233"/>
      <c r="E11" s="229">
        <f>D11*$B$5</f>
        <v>0</v>
      </c>
      <c r="F11" s="225">
        <f>E11-G11</f>
        <v>0</v>
      </c>
      <c r="G11" s="230">
        <f>D11*$B$5</f>
        <v>0</v>
      </c>
      <c r="H11" s="582"/>
      <c r="I11" s="583"/>
    </row>
    <row r="12" spans="1:10" x14ac:dyDescent="0.2">
      <c r="A12" s="227"/>
      <c r="B12" s="234"/>
      <c r="C12" s="234"/>
      <c r="D12" s="233"/>
      <c r="E12" s="229">
        <f>D12*$B$5</f>
        <v>0</v>
      </c>
      <c r="F12" s="225">
        <f>E12-G12</f>
        <v>0</v>
      </c>
      <c r="G12" s="230">
        <f>D12*$B$5</f>
        <v>0</v>
      </c>
      <c r="H12" s="582"/>
      <c r="I12" s="583"/>
    </row>
    <row r="13" spans="1:10" ht="13.5" thickBot="1" x14ac:dyDescent="0.25">
      <c r="A13" s="235"/>
      <c r="B13" s="236"/>
      <c r="C13" s="236"/>
      <c r="D13" s="237"/>
      <c r="E13" s="238">
        <f>D13*$B$5</f>
        <v>0</v>
      </c>
      <c r="F13" s="225">
        <f>E13-G13</f>
        <v>0</v>
      </c>
      <c r="G13" s="230">
        <f>D13*$B$5</f>
        <v>0</v>
      </c>
      <c r="H13" s="587"/>
      <c r="I13" s="588"/>
    </row>
    <row r="14" spans="1:10" ht="46.5" customHeight="1" thickBot="1" x14ac:dyDescent="0.25">
      <c r="A14" s="404" t="s">
        <v>87</v>
      </c>
      <c r="B14" s="576"/>
      <c r="C14" s="576"/>
      <c r="D14" s="405">
        <f>SUM(D9:D13)</f>
        <v>0</v>
      </c>
      <c r="E14" s="406">
        <f>SUM(E9:E13)</f>
        <v>0</v>
      </c>
      <c r="F14" s="407">
        <f>SUM(F9:F13)</f>
        <v>0</v>
      </c>
      <c r="G14" s="408">
        <f>SUM(G9:G13)</f>
        <v>0</v>
      </c>
      <c r="H14" s="584"/>
      <c r="I14" s="585"/>
      <c r="J14" s="239"/>
    </row>
    <row r="17" spans="1:3" x14ac:dyDescent="0.2">
      <c r="A17" s="139"/>
    </row>
    <row r="18" spans="1:3" x14ac:dyDescent="0.2">
      <c r="A18" s="139"/>
      <c r="B18" s="139"/>
    </row>
    <row r="19" spans="1:3" ht="37.9" customHeight="1" x14ac:dyDescent="0.2">
      <c r="A19" s="240"/>
      <c r="B19" s="240"/>
      <c r="C19" s="240"/>
    </row>
  </sheetData>
  <protectedRanges>
    <protectedRange sqref="G14 D9:F13" name="Bereich1_3"/>
  </protectedRanges>
  <mergeCells count="13">
    <mergeCell ref="A2:I2"/>
    <mergeCell ref="B14:C14"/>
    <mergeCell ref="A1:D1"/>
    <mergeCell ref="A4:G4"/>
    <mergeCell ref="H7:I7"/>
    <mergeCell ref="H8:I8"/>
    <mergeCell ref="H9:I9"/>
    <mergeCell ref="H14:I14"/>
    <mergeCell ref="F6:I6"/>
    <mergeCell ref="H10:I10"/>
    <mergeCell ref="H11:I11"/>
    <mergeCell ref="H12:I12"/>
    <mergeCell ref="H13:I13"/>
  </mergeCells>
  <pageMargins left="0.7" right="0.7" top="0.78740157499999996" bottom="0.78740157499999996" header="0.3" footer="0.3"/>
  <pageSetup paperSize="9" scale="65"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X24"/>
  <sheetViews>
    <sheetView zoomScale="80" zoomScaleNormal="80" workbookViewId="0">
      <selection activeCell="N6" sqref="N6"/>
    </sheetView>
  </sheetViews>
  <sheetFormatPr baseColWidth="10" defaultColWidth="11.42578125" defaultRowHeight="12.75" x14ac:dyDescent="0.2"/>
  <cols>
    <col min="1" max="1" width="7.28515625" style="14" customWidth="1"/>
    <col min="2" max="2" width="9.7109375" style="14" bestFit="1" customWidth="1"/>
    <col min="3" max="3" width="12" style="14" customWidth="1"/>
    <col min="4" max="4" width="14.5703125" style="14" customWidth="1"/>
    <col min="5" max="5" width="12" style="14" bestFit="1" customWidth="1"/>
    <col min="6" max="6" width="20.28515625" style="14" customWidth="1"/>
    <col min="7" max="8" width="22.42578125" style="14" customWidth="1"/>
    <col min="9" max="9" width="13.7109375" style="14" customWidth="1"/>
    <col min="10" max="10" width="13" style="14" customWidth="1"/>
    <col min="11" max="11" width="12.85546875" style="14" customWidth="1"/>
    <col min="12" max="12" width="13.7109375" style="14" customWidth="1"/>
    <col min="13" max="13" width="18.7109375" style="14" customWidth="1"/>
    <col min="14" max="14" width="14.140625" style="14" customWidth="1"/>
    <col min="15" max="15" width="16.28515625" style="14" customWidth="1"/>
    <col min="16" max="16" width="15.7109375" style="14" customWidth="1"/>
    <col min="17" max="17" width="11.85546875" style="14" customWidth="1"/>
    <col min="18" max="18" width="16" style="14" customWidth="1"/>
    <col min="19" max="19" width="52.28515625" style="14" customWidth="1"/>
    <col min="20" max="21" width="16.85546875" style="14" hidden="1" customWidth="1"/>
    <col min="22" max="23" width="6.140625" style="14" hidden="1" customWidth="1"/>
    <col min="24" max="24" width="0" style="14" hidden="1" customWidth="1"/>
    <col min="25" max="16384" width="11.42578125" style="14"/>
  </cols>
  <sheetData>
    <row r="1" spans="1:24" s="12" customFormat="1" ht="57.75" customHeight="1" x14ac:dyDescent="0.2">
      <c r="A1" s="493"/>
      <c r="B1" s="493"/>
      <c r="C1" s="493"/>
      <c r="D1" s="493"/>
      <c r="F1" s="593"/>
      <c r="G1" s="593"/>
      <c r="H1" s="16"/>
    </row>
    <row r="2" spans="1:24" customFormat="1" ht="28.15" customHeight="1" x14ac:dyDescent="0.2">
      <c r="A2" s="502" t="s">
        <v>121</v>
      </c>
      <c r="B2" s="502"/>
      <c r="C2" s="502"/>
      <c r="D2" s="502"/>
      <c r="E2" s="502"/>
      <c r="F2" s="502"/>
      <c r="G2" s="502"/>
      <c r="H2" s="502"/>
      <c r="I2" s="502"/>
      <c r="J2" s="502"/>
      <c r="K2" s="502"/>
      <c r="L2" s="502"/>
      <c r="M2" s="502"/>
      <c r="N2" s="502"/>
      <c r="O2" s="502"/>
      <c r="P2" s="502"/>
      <c r="Q2" s="502"/>
      <c r="R2" s="502"/>
      <c r="S2" s="502"/>
    </row>
    <row r="3" spans="1:24" ht="15" customHeight="1" thickBot="1" x14ac:dyDescent="0.25">
      <c r="A3" s="592" t="s">
        <v>132</v>
      </c>
      <c r="B3" s="592"/>
      <c r="C3" s="592"/>
      <c r="D3" s="592"/>
      <c r="E3" s="592"/>
      <c r="F3" s="592"/>
      <c r="G3" s="420" t="str">
        <f>Deckblatt!B12</f>
        <v>Datum</v>
      </c>
      <c r="H3" s="420" t="s">
        <v>52</v>
      </c>
      <c r="I3" s="420" t="str">
        <f>Deckblatt!D12</f>
        <v>Datum</v>
      </c>
      <c r="J3" s="322"/>
      <c r="K3" s="242"/>
      <c r="L3" s="242"/>
      <c r="M3" s="242"/>
      <c r="N3" s="242"/>
      <c r="O3" s="242"/>
      <c r="P3" s="586" t="s">
        <v>174</v>
      </c>
      <c r="Q3" s="586"/>
      <c r="R3" s="586"/>
      <c r="S3" s="586"/>
    </row>
    <row r="4" spans="1:24" s="16" customFormat="1" ht="71.25" customHeight="1" x14ac:dyDescent="0.2">
      <c r="A4" s="294" t="s">
        <v>65</v>
      </c>
      <c r="B4" s="290" t="s">
        <v>167</v>
      </c>
      <c r="C4" s="290" t="s">
        <v>120</v>
      </c>
      <c r="D4" s="290" t="s">
        <v>119</v>
      </c>
      <c r="E4" s="290" t="s">
        <v>66</v>
      </c>
      <c r="F4" s="290" t="s">
        <v>67</v>
      </c>
      <c r="G4" s="290" t="s">
        <v>68</v>
      </c>
      <c r="H4" s="290" t="s">
        <v>216</v>
      </c>
      <c r="I4" s="290" t="s">
        <v>214</v>
      </c>
      <c r="J4" s="290" t="s">
        <v>213</v>
      </c>
      <c r="K4" s="290" t="s">
        <v>235</v>
      </c>
      <c r="L4" s="290" t="s">
        <v>215</v>
      </c>
      <c r="M4" s="290" t="s">
        <v>237</v>
      </c>
      <c r="N4" s="290" t="s">
        <v>125</v>
      </c>
      <c r="O4" s="291" t="s">
        <v>239</v>
      </c>
      <c r="P4" s="243" t="s">
        <v>69</v>
      </c>
      <c r="Q4" s="244" t="s">
        <v>70</v>
      </c>
      <c r="R4" s="245" t="s">
        <v>71</v>
      </c>
      <c r="S4" s="246" t="s">
        <v>47</v>
      </c>
      <c r="T4" s="247" t="s">
        <v>193</v>
      </c>
      <c r="U4" s="247" t="s">
        <v>194</v>
      </c>
      <c r="V4" s="247"/>
      <c r="W4" s="247"/>
      <c r="X4" s="247" t="s">
        <v>195</v>
      </c>
    </row>
    <row r="5" spans="1:24" s="252" customFormat="1" ht="73.5" customHeight="1" thickBot="1" x14ac:dyDescent="0.25">
      <c r="A5" s="298"/>
      <c r="B5" s="292" t="s">
        <v>72</v>
      </c>
      <c r="C5" s="292"/>
      <c r="D5" s="292"/>
      <c r="E5" s="292" t="s">
        <v>168</v>
      </c>
      <c r="F5" s="292" t="s">
        <v>73</v>
      </c>
      <c r="G5" s="292" t="s">
        <v>74</v>
      </c>
      <c r="H5" s="292" t="s">
        <v>196</v>
      </c>
      <c r="I5" s="292" t="s">
        <v>123</v>
      </c>
      <c r="J5" s="292" t="s">
        <v>124</v>
      </c>
      <c r="K5" s="292" t="s">
        <v>75</v>
      </c>
      <c r="L5" s="292" t="s">
        <v>236</v>
      </c>
      <c r="M5" s="292" t="s">
        <v>238</v>
      </c>
      <c r="N5" s="292" t="s">
        <v>122</v>
      </c>
      <c r="O5" s="293" t="s">
        <v>240</v>
      </c>
      <c r="P5" s="248" t="s">
        <v>126</v>
      </c>
      <c r="Q5" s="249" t="s">
        <v>76</v>
      </c>
      <c r="R5" s="250" t="s">
        <v>77</v>
      </c>
      <c r="S5" s="251" t="s">
        <v>78</v>
      </c>
      <c r="T5" s="14"/>
      <c r="U5" s="14"/>
    </row>
    <row r="6" spans="1:24" x14ac:dyDescent="0.2">
      <c r="A6" s="253"/>
      <c r="B6" s="254"/>
      <c r="C6" s="254"/>
      <c r="D6" s="254"/>
      <c r="E6" s="254"/>
      <c r="F6" s="255"/>
      <c r="G6" s="255"/>
      <c r="H6" s="255"/>
      <c r="I6" s="256">
        <v>0</v>
      </c>
      <c r="J6" s="257">
        <f>I6/1.2</f>
        <v>0</v>
      </c>
      <c r="K6" s="256">
        <v>0</v>
      </c>
      <c r="L6" s="257">
        <f>I6-K6</f>
        <v>0</v>
      </c>
      <c r="M6" s="258">
        <f>L6/1.2</f>
        <v>0</v>
      </c>
      <c r="N6" s="258">
        <f>'Instrumente Ausrüstung'!F8</f>
        <v>24</v>
      </c>
      <c r="O6" s="258">
        <f>'Instrumente Ausrüstung'!G8</f>
        <v>12</v>
      </c>
      <c r="P6" s="259">
        <f t="shared" ref="P6:P23" si="0">M6/N6*O6</f>
        <v>0</v>
      </c>
      <c r="Q6" s="260">
        <v>0</v>
      </c>
      <c r="R6" s="261">
        <f>P6-Q6</f>
        <v>0</v>
      </c>
      <c r="S6" s="262"/>
    </row>
    <row r="7" spans="1:24" x14ac:dyDescent="0.2">
      <c r="A7" s="263"/>
      <c r="B7" s="264"/>
      <c r="C7" s="264"/>
      <c r="D7" s="264"/>
      <c r="E7" s="264"/>
      <c r="F7" s="265"/>
      <c r="G7" s="265"/>
      <c r="H7" s="255"/>
      <c r="I7" s="256">
        <v>0</v>
      </c>
      <c r="J7" s="257">
        <f t="shared" ref="J7:J23" si="1">I7/1.2</f>
        <v>0</v>
      </c>
      <c r="K7" s="256">
        <v>0</v>
      </c>
      <c r="L7" s="257">
        <v>0</v>
      </c>
      <c r="M7" s="258">
        <f t="shared" ref="M7:M23" si="2">L7/1.2</f>
        <v>0</v>
      </c>
      <c r="N7" s="258">
        <f>'Instrumente Ausrüstung'!F9</f>
        <v>0</v>
      </c>
      <c r="O7" s="258">
        <f>'Instrumente Ausrüstung'!G9</f>
        <v>0</v>
      </c>
      <c r="P7" s="259" t="e">
        <f t="shared" si="0"/>
        <v>#DIV/0!</v>
      </c>
      <c r="Q7" s="260">
        <v>0</v>
      </c>
      <c r="R7" s="261" t="e">
        <f>P7-Q7</f>
        <v>#DIV/0!</v>
      </c>
      <c r="S7" s="266"/>
    </row>
    <row r="8" spans="1:24" x14ac:dyDescent="0.2">
      <c r="A8" s="263"/>
      <c r="B8" s="264"/>
      <c r="C8" s="264"/>
      <c r="D8" s="264"/>
      <c r="E8" s="264"/>
      <c r="F8" s="265"/>
      <c r="G8" s="265"/>
      <c r="H8" s="255"/>
      <c r="I8" s="256">
        <v>0</v>
      </c>
      <c r="J8" s="257">
        <f t="shared" si="1"/>
        <v>0</v>
      </c>
      <c r="K8" s="256">
        <v>0</v>
      </c>
      <c r="L8" s="257">
        <v>0</v>
      </c>
      <c r="M8" s="258">
        <f t="shared" si="2"/>
        <v>0</v>
      </c>
      <c r="N8" s="258">
        <f>'Instrumente Ausrüstung'!F10</f>
        <v>0</v>
      </c>
      <c r="O8" s="258">
        <f>'Instrumente Ausrüstung'!G10</f>
        <v>0</v>
      </c>
      <c r="P8" s="259" t="e">
        <f t="shared" si="0"/>
        <v>#DIV/0!</v>
      </c>
      <c r="Q8" s="260">
        <v>0</v>
      </c>
      <c r="R8" s="261" t="e">
        <f t="shared" ref="R8:R23" si="3">P8-Q8</f>
        <v>#DIV/0!</v>
      </c>
      <c r="S8" s="266"/>
    </row>
    <row r="9" spans="1:24" x14ac:dyDescent="0.2">
      <c r="A9" s="263"/>
      <c r="B9" s="264"/>
      <c r="C9" s="264"/>
      <c r="D9" s="264"/>
      <c r="E9" s="264"/>
      <c r="F9" s="265"/>
      <c r="G9" s="265"/>
      <c r="H9" s="255"/>
      <c r="I9" s="256">
        <v>0</v>
      </c>
      <c r="J9" s="257">
        <f t="shared" si="1"/>
        <v>0</v>
      </c>
      <c r="K9" s="256">
        <v>0</v>
      </c>
      <c r="L9" s="257">
        <v>0</v>
      </c>
      <c r="M9" s="258">
        <f t="shared" si="2"/>
        <v>0</v>
      </c>
      <c r="N9" s="258">
        <f>'Instrumente Ausrüstung'!F11</f>
        <v>0</v>
      </c>
      <c r="O9" s="258">
        <f>'Instrumente Ausrüstung'!G11</f>
        <v>0</v>
      </c>
      <c r="P9" s="259" t="e">
        <f t="shared" si="0"/>
        <v>#DIV/0!</v>
      </c>
      <c r="Q9" s="260">
        <v>0</v>
      </c>
      <c r="R9" s="261" t="e">
        <f t="shared" si="3"/>
        <v>#DIV/0!</v>
      </c>
      <c r="S9" s="266"/>
    </row>
    <row r="10" spans="1:24" x14ac:dyDescent="0.2">
      <c r="A10" s="263"/>
      <c r="B10" s="264"/>
      <c r="C10" s="264"/>
      <c r="D10" s="264"/>
      <c r="E10" s="264"/>
      <c r="F10" s="265"/>
      <c r="G10" s="265"/>
      <c r="H10" s="255"/>
      <c r="I10" s="256">
        <v>0</v>
      </c>
      <c r="J10" s="257">
        <f t="shared" si="1"/>
        <v>0</v>
      </c>
      <c r="K10" s="256">
        <v>0</v>
      </c>
      <c r="L10" s="257">
        <v>0</v>
      </c>
      <c r="M10" s="258">
        <f t="shared" si="2"/>
        <v>0</v>
      </c>
      <c r="N10" s="258">
        <f>'Instrumente Ausrüstung'!F12</f>
        <v>0</v>
      </c>
      <c r="O10" s="258">
        <f>'Instrumente Ausrüstung'!G12</f>
        <v>0</v>
      </c>
      <c r="P10" s="259" t="e">
        <f t="shared" si="0"/>
        <v>#DIV/0!</v>
      </c>
      <c r="Q10" s="260">
        <v>0</v>
      </c>
      <c r="R10" s="261" t="e">
        <f t="shared" si="3"/>
        <v>#DIV/0!</v>
      </c>
      <c r="S10" s="266"/>
    </row>
    <row r="11" spans="1:24" x14ac:dyDescent="0.2">
      <c r="A11" s="263"/>
      <c r="B11" s="264"/>
      <c r="C11" s="264"/>
      <c r="D11" s="264"/>
      <c r="E11" s="264"/>
      <c r="F11" s="265"/>
      <c r="G11" s="265"/>
      <c r="H11" s="255"/>
      <c r="I11" s="256">
        <v>0</v>
      </c>
      <c r="J11" s="257">
        <f t="shared" si="1"/>
        <v>0</v>
      </c>
      <c r="K11" s="256">
        <v>0</v>
      </c>
      <c r="L11" s="257">
        <v>0</v>
      </c>
      <c r="M11" s="258">
        <f t="shared" si="2"/>
        <v>0</v>
      </c>
      <c r="N11" s="258">
        <f>'Instrumente Ausrüstung'!F13</f>
        <v>0</v>
      </c>
      <c r="O11" s="258">
        <f>'Instrumente Ausrüstung'!G13</f>
        <v>0</v>
      </c>
      <c r="P11" s="259" t="e">
        <f t="shared" si="0"/>
        <v>#DIV/0!</v>
      </c>
      <c r="Q11" s="260">
        <v>0</v>
      </c>
      <c r="R11" s="261" t="e">
        <f t="shared" si="3"/>
        <v>#DIV/0!</v>
      </c>
      <c r="S11" s="266"/>
    </row>
    <row r="12" spans="1:24" x14ac:dyDescent="0.2">
      <c r="A12" s="253"/>
      <c r="B12" s="264"/>
      <c r="C12" s="264"/>
      <c r="D12" s="264"/>
      <c r="E12" s="264"/>
      <c r="F12" s="265"/>
      <c r="G12" s="265"/>
      <c r="H12" s="255"/>
      <c r="I12" s="256">
        <v>0</v>
      </c>
      <c r="J12" s="257">
        <f t="shared" si="1"/>
        <v>0</v>
      </c>
      <c r="K12" s="256">
        <v>0</v>
      </c>
      <c r="L12" s="257">
        <v>0</v>
      </c>
      <c r="M12" s="258">
        <f t="shared" si="2"/>
        <v>0</v>
      </c>
      <c r="N12" s="258">
        <f>'Instrumente Ausrüstung'!F14</f>
        <v>0</v>
      </c>
      <c r="O12" s="258">
        <f>'Instrumente Ausrüstung'!G14</f>
        <v>0</v>
      </c>
      <c r="P12" s="259" t="e">
        <f t="shared" si="0"/>
        <v>#DIV/0!</v>
      </c>
      <c r="Q12" s="260">
        <v>0</v>
      </c>
      <c r="R12" s="261" t="e">
        <f t="shared" si="3"/>
        <v>#DIV/0!</v>
      </c>
      <c r="S12" s="266"/>
    </row>
    <row r="13" spans="1:24" x14ac:dyDescent="0.2">
      <c r="A13" s="263"/>
      <c r="B13" s="264"/>
      <c r="C13" s="264"/>
      <c r="D13" s="264"/>
      <c r="E13" s="264"/>
      <c r="F13" s="265"/>
      <c r="G13" s="265"/>
      <c r="H13" s="255"/>
      <c r="I13" s="256">
        <v>0</v>
      </c>
      <c r="J13" s="257">
        <f t="shared" si="1"/>
        <v>0</v>
      </c>
      <c r="K13" s="256">
        <v>0</v>
      </c>
      <c r="L13" s="257">
        <v>0</v>
      </c>
      <c r="M13" s="258">
        <f t="shared" si="2"/>
        <v>0</v>
      </c>
      <c r="N13" s="258">
        <f>'Instrumente Ausrüstung'!F15</f>
        <v>0</v>
      </c>
      <c r="O13" s="258">
        <f>'Instrumente Ausrüstung'!G15</f>
        <v>0</v>
      </c>
      <c r="P13" s="259" t="e">
        <f t="shared" si="0"/>
        <v>#DIV/0!</v>
      </c>
      <c r="Q13" s="260">
        <v>0</v>
      </c>
      <c r="R13" s="261" t="e">
        <f t="shared" si="3"/>
        <v>#DIV/0!</v>
      </c>
      <c r="S13" s="266"/>
    </row>
    <row r="14" spans="1:24" x14ac:dyDescent="0.2">
      <c r="A14" s="253"/>
      <c r="B14" s="264"/>
      <c r="C14" s="264"/>
      <c r="D14" s="264"/>
      <c r="E14" s="264"/>
      <c r="F14" s="265"/>
      <c r="G14" s="265"/>
      <c r="H14" s="255"/>
      <c r="I14" s="256">
        <v>0</v>
      </c>
      <c r="J14" s="257">
        <f t="shared" si="1"/>
        <v>0</v>
      </c>
      <c r="K14" s="256">
        <v>0</v>
      </c>
      <c r="L14" s="257">
        <v>0</v>
      </c>
      <c r="M14" s="258">
        <f t="shared" si="2"/>
        <v>0</v>
      </c>
      <c r="N14" s="258">
        <f>'Instrumente Ausrüstung'!F16</f>
        <v>0</v>
      </c>
      <c r="O14" s="258">
        <f>'Instrumente Ausrüstung'!G16</f>
        <v>0</v>
      </c>
      <c r="P14" s="259" t="e">
        <f t="shared" si="0"/>
        <v>#DIV/0!</v>
      </c>
      <c r="Q14" s="260">
        <v>0</v>
      </c>
      <c r="R14" s="261" t="e">
        <f t="shared" si="3"/>
        <v>#DIV/0!</v>
      </c>
      <c r="S14" s="266"/>
    </row>
    <row r="15" spans="1:24" x14ac:dyDescent="0.2">
      <c r="A15" s="263"/>
      <c r="B15" s="264"/>
      <c r="C15" s="264"/>
      <c r="D15" s="264"/>
      <c r="E15" s="264"/>
      <c r="F15" s="265"/>
      <c r="G15" s="265"/>
      <c r="H15" s="255"/>
      <c r="I15" s="256">
        <v>0</v>
      </c>
      <c r="J15" s="257">
        <f t="shared" si="1"/>
        <v>0</v>
      </c>
      <c r="K15" s="256">
        <v>0</v>
      </c>
      <c r="L15" s="257">
        <v>0</v>
      </c>
      <c r="M15" s="258">
        <f t="shared" si="2"/>
        <v>0</v>
      </c>
      <c r="N15" s="258">
        <f>'Instrumente Ausrüstung'!F17</f>
        <v>0</v>
      </c>
      <c r="O15" s="258">
        <f>'Instrumente Ausrüstung'!G17</f>
        <v>0</v>
      </c>
      <c r="P15" s="259" t="e">
        <f t="shared" si="0"/>
        <v>#DIV/0!</v>
      </c>
      <c r="Q15" s="260">
        <v>0</v>
      </c>
      <c r="R15" s="261" t="e">
        <f t="shared" si="3"/>
        <v>#DIV/0!</v>
      </c>
      <c r="S15" s="266"/>
    </row>
    <row r="16" spans="1:24" x14ac:dyDescent="0.2">
      <c r="A16" s="253"/>
      <c r="B16" s="264"/>
      <c r="C16" s="264"/>
      <c r="D16" s="264"/>
      <c r="E16" s="264"/>
      <c r="F16" s="265"/>
      <c r="G16" s="265"/>
      <c r="H16" s="255"/>
      <c r="I16" s="256">
        <v>0</v>
      </c>
      <c r="J16" s="257">
        <f t="shared" si="1"/>
        <v>0</v>
      </c>
      <c r="K16" s="256">
        <v>0</v>
      </c>
      <c r="L16" s="257">
        <v>0</v>
      </c>
      <c r="M16" s="258">
        <f t="shared" si="2"/>
        <v>0</v>
      </c>
      <c r="N16" s="258">
        <f>'Instrumente Ausrüstung'!F18</f>
        <v>0</v>
      </c>
      <c r="O16" s="258">
        <f>'Instrumente Ausrüstung'!G18</f>
        <v>0</v>
      </c>
      <c r="P16" s="259" t="e">
        <f t="shared" si="0"/>
        <v>#DIV/0!</v>
      </c>
      <c r="Q16" s="260">
        <v>0</v>
      </c>
      <c r="R16" s="261" t="e">
        <f t="shared" si="3"/>
        <v>#DIV/0!</v>
      </c>
      <c r="S16" s="266"/>
    </row>
    <row r="17" spans="1:19" x14ac:dyDescent="0.2">
      <c r="A17" s="253"/>
      <c r="B17" s="264"/>
      <c r="C17" s="264"/>
      <c r="D17" s="264"/>
      <c r="E17" s="264"/>
      <c r="F17" s="265"/>
      <c r="G17" s="265"/>
      <c r="H17" s="255"/>
      <c r="I17" s="256">
        <v>0</v>
      </c>
      <c r="J17" s="257">
        <f t="shared" si="1"/>
        <v>0</v>
      </c>
      <c r="K17" s="256">
        <v>0</v>
      </c>
      <c r="L17" s="257">
        <v>0</v>
      </c>
      <c r="M17" s="258">
        <f t="shared" si="2"/>
        <v>0</v>
      </c>
      <c r="N17" s="258">
        <f>'Instrumente Ausrüstung'!F19</f>
        <v>0</v>
      </c>
      <c r="O17" s="258">
        <f>'Instrumente Ausrüstung'!G19</f>
        <v>0</v>
      </c>
      <c r="P17" s="259" t="e">
        <f t="shared" si="0"/>
        <v>#DIV/0!</v>
      </c>
      <c r="Q17" s="260">
        <v>0</v>
      </c>
      <c r="R17" s="261" t="e">
        <f t="shared" si="3"/>
        <v>#DIV/0!</v>
      </c>
      <c r="S17" s="266"/>
    </row>
    <row r="18" spans="1:19" x14ac:dyDescent="0.2">
      <c r="A18" s="253"/>
      <c r="B18" s="264"/>
      <c r="C18" s="264"/>
      <c r="D18" s="264"/>
      <c r="E18" s="264"/>
      <c r="F18" s="265"/>
      <c r="G18" s="265"/>
      <c r="H18" s="255"/>
      <c r="I18" s="256">
        <v>0</v>
      </c>
      <c r="J18" s="257">
        <f t="shared" si="1"/>
        <v>0</v>
      </c>
      <c r="K18" s="256">
        <v>0</v>
      </c>
      <c r="L18" s="257">
        <v>0</v>
      </c>
      <c r="M18" s="258">
        <f t="shared" si="2"/>
        <v>0</v>
      </c>
      <c r="N18" s="258">
        <f>'Instrumente Ausrüstung'!F20</f>
        <v>0</v>
      </c>
      <c r="O18" s="258">
        <f>'Instrumente Ausrüstung'!G20</f>
        <v>0</v>
      </c>
      <c r="P18" s="259" t="e">
        <f t="shared" si="0"/>
        <v>#DIV/0!</v>
      </c>
      <c r="Q18" s="260">
        <v>0</v>
      </c>
      <c r="R18" s="261" t="e">
        <f t="shared" si="3"/>
        <v>#DIV/0!</v>
      </c>
      <c r="S18" s="266"/>
    </row>
    <row r="19" spans="1:19" x14ac:dyDescent="0.2">
      <c r="A19" s="253"/>
      <c r="B19" s="264"/>
      <c r="C19" s="264"/>
      <c r="D19" s="264"/>
      <c r="E19" s="264"/>
      <c r="F19" s="265"/>
      <c r="G19" s="265"/>
      <c r="H19" s="255"/>
      <c r="I19" s="256">
        <v>0</v>
      </c>
      <c r="J19" s="257">
        <f t="shared" si="1"/>
        <v>0</v>
      </c>
      <c r="K19" s="256">
        <v>0</v>
      </c>
      <c r="L19" s="257">
        <v>0</v>
      </c>
      <c r="M19" s="258">
        <f t="shared" si="2"/>
        <v>0</v>
      </c>
      <c r="N19" s="258">
        <f>'Instrumente Ausrüstung'!F21</f>
        <v>0</v>
      </c>
      <c r="O19" s="258">
        <f>'Instrumente Ausrüstung'!G21</f>
        <v>0</v>
      </c>
      <c r="P19" s="259" t="e">
        <f t="shared" si="0"/>
        <v>#DIV/0!</v>
      </c>
      <c r="Q19" s="260">
        <v>0</v>
      </c>
      <c r="R19" s="261" t="e">
        <f t="shared" si="3"/>
        <v>#DIV/0!</v>
      </c>
      <c r="S19" s="266"/>
    </row>
    <row r="20" spans="1:19" x14ac:dyDescent="0.2">
      <c r="A20" s="253"/>
      <c r="B20" s="264"/>
      <c r="C20" s="264"/>
      <c r="D20" s="264"/>
      <c r="E20" s="264"/>
      <c r="F20" s="265"/>
      <c r="G20" s="265"/>
      <c r="H20" s="255"/>
      <c r="I20" s="256">
        <v>0</v>
      </c>
      <c r="J20" s="257">
        <f t="shared" si="1"/>
        <v>0</v>
      </c>
      <c r="K20" s="256">
        <v>0</v>
      </c>
      <c r="L20" s="257">
        <v>0</v>
      </c>
      <c r="M20" s="258">
        <f t="shared" si="2"/>
        <v>0</v>
      </c>
      <c r="N20" s="258">
        <f>'Instrumente Ausrüstung'!F22</f>
        <v>0</v>
      </c>
      <c r="O20" s="258">
        <f>'Instrumente Ausrüstung'!G22</f>
        <v>0</v>
      </c>
      <c r="P20" s="259" t="e">
        <f t="shared" si="0"/>
        <v>#DIV/0!</v>
      </c>
      <c r="Q20" s="260">
        <v>0</v>
      </c>
      <c r="R20" s="261" t="e">
        <f t="shared" si="3"/>
        <v>#DIV/0!</v>
      </c>
      <c r="S20" s="266"/>
    </row>
    <row r="21" spans="1:19" x14ac:dyDescent="0.2">
      <c r="A21" s="253"/>
      <c r="B21" s="264"/>
      <c r="C21" s="264"/>
      <c r="D21" s="264"/>
      <c r="E21" s="264"/>
      <c r="F21" s="265"/>
      <c r="G21" s="265"/>
      <c r="H21" s="255"/>
      <c r="I21" s="256">
        <v>0</v>
      </c>
      <c r="J21" s="257">
        <f t="shared" si="1"/>
        <v>0</v>
      </c>
      <c r="K21" s="256">
        <v>0</v>
      </c>
      <c r="L21" s="257">
        <v>0</v>
      </c>
      <c r="M21" s="258">
        <f t="shared" si="2"/>
        <v>0</v>
      </c>
      <c r="N21" s="258">
        <f>'Instrumente Ausrüstung'!F23</f>
        <v>0</v>
      </c>
      <c r="O21" s="258">
        <f>'Instrumente Ausrüstung'!G23</f>
        <v>0</v>
      </c>
      <c r="P21" s="259" t="e">
        <f t="shared" si="0"/>
        <v>#DIV/0!</v>
      </c>
      <c r="Q21" s="260">
        <v>0</v>
      </c>
      <c r="R21" s="261" t="e">
        <f t="shared" si="3"/>
        <v>#DIV/0!</v>
      </c>
      <c r="S21" s="266"/>
    </row>
    <row r="22" spans="1:19" x14ac:dyDescent="0.2">
      <c r="A22" s="253"/>
      <c r="B22" s="264"/>
      <c r="C22" s="264"/>
      <c r="D22" s="264"/>
      <c r="E22" s="264"/>
      <c r="F22" s="265"/>
      <c r="G22" s="265"/>
      <c r="H22" s="255"/>
      <c r="I22" s="256">
        <v>0</v>
      </c>
      <c r="J22" s="257">
        <f t="shared" si="1"/>
        <v>0</v>
      </c>
      <c r="K22" s="256">
        <v>0</v>
      </c>
      <c r="L22" s="257">
        <v>0</v>
      </c>
      <c r="M22" s="258">
        <f t="shared" si="2"/>
        <v>0</v>
      </c>
      <c r="N22" s="258">
        <f>'Instrumente Ausrüstung'!F24</f>
        <v>0</v>
      </c>
      <c r="O22" s="258">
        <f>'Instrumente Ausrüstung'!G24</f>
        <v>0</v>
      </c>
      <c r="P22" s="259" t="e">
        <f t="shared" si="0"/>
        <v>#DIV/0!</v>
      </c>
      <c r="Q22" s="260">
        <v>0</v>
      </c>
      <c r="R22" s="261" t="e">
        <f t="shared" si="3"/>
        <v>#DIV/0!</v>
      </c>
      <c r="S22" s="266"/>
    </row>
    <row r="23" spans="1:19" ht="13.5" thickBot="1" x14ac:dyDescent="0.25">
      <c r="A23" s="263"/>
      <c r="B23" s="264"/>
      <c r="C23" s="264"/>
      <c r="D23" s="264"/>
      <c r="E23" s="264"/>
      <c r="F23" s="265"/>
      <c r="G23" s="265"/>
      <c r="H23" s="255"/>
      <c r="I23" s="256">
        <v>0</v>
      </c>
      <c r="J23" s="257">
        <f t="shared" si="1"/>
        <v>0</v>
      </c>
      <c r="K23" s="256">
        <v>0</v>
      </c>
      <c r="L23" s="257">
        <v>0</v>
      </c>
      <c r="M23" s="258">
        <f t="shared" si="2"/>
        <v>0</v>
      </c>
      <c r="N23" s="258">
        <f>'Instrumente Ausrüstung'!F25</f>
        <v>0</v>
      </c>
      <c r="O23" s="258">
        <f>'Instrumente Ausrüstung'!G25</f>
        <v>0</v>
      </c>
      <c r="P23" s="259" t="e">
        <f t="shared" si="0"/>
        <v>#DIV/0!</v>
      </c>
      <c r="Q23" s="260">
        <v>0</v>
      </c>
      <c r="R23" s="261" t="e">
        <f t="shared" si="3"/>
        <v>#DIV/0!</v>
      </c>
      <c r="S23" s="266"/>
    </row>
    <row r="24" spans="1:19" ht="26.25" customHeight="1" thickBot="1" x14ac:dyDescent="0.25">
      <c r="A24" s="589" t="s">
        <v>87</v>
      </c>
      <c r="B24" s="590"/>
      <c r="C24" s="590"/>
      <c r="D24" s="590"/>
      <c r="E24" s="590"/>
      <c r="F24" s="590"/>
      <c r="G24" s="590"/>
      <c r="H24" s="591"/>
      <c r="I24" s="414">
        <f>SUM(I6:I23)</f>
        <v>0</v>
      </c>
      <c r="J24" s="414">
        <f>SUM(J6:J23)</f>
        <v>0</v>
      </c>
      <c r="K24" s="414">
        <f>SUM(K6:K23)</f>
        <v>0</v>
      </c>
      <c r="L24" s="414">
        <f>SUM(L6:L23)</f>
        <v>0</v>
      </c>
      <c r="M24" s="414">
        <f t="shared" ref="M24:R24" si="4">SUM(M6:M23)</f>
        <v>0</v>
      </c>
      <c r="N24" s="414"/>
      <c r="O24" s="415"/>
      <c r="P24" s="416" t="e">
        <f t="shared" si="4"/>
        <v>#DIV/0!</v>
      </c>
      <c r="Q24" s="417">
        <f t="shared" si="4"/>
        <v>0</v>
      </c>
      <c r="R24" s="418" t="e">
        <f t="shared" si="4"/>
        <v>#DIV/0!</v>
      </c>
      <c r="S24" s="419"/>
    </row>
  </sheetData>
  <mergeCells count="6">
    <mergeCell ref="A24:H24"/>
    <mergeCell ref="A1:D1"/>
    <mergeCell ref="A2:S2"/>
    <mergeCell ref="A3:F3"/>
    <mergeCell ref="P3:S3"/>
    <mergeCell ref="F1:G1"/>
  </mergeCells>
  <dataValidations count="1">
    <dataValidation type="list" allowBlank="1" showInputMessage="1" showErrorMessage="1" sqref="H6:H23" xr:uid="{00000000-0002-0000-0E00-000000000000}">
      <formula1>$U$4:$X$4</formula1>
    </dataValidation>
  </dataValidation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1000000}">
          <x14:formula1>
            <xm:f>'Drop&amp;Down Liste'!$A$2:$A$8</xm:f>
          </x14:formula1>
          <xm:sqref>N6:N23</xm:sqref>
        </x14:dataValidation>
        <x14:dataValidation type="list" allowBlank="1" showInputMessage="1" showErrorMessage="1" xr:uid="{00000000-0002-0000-0E00-000002000000}">
          <x14:formula1>
            <xm:f>'Drop&amp;Down Liste'!$A$11:$A$46</xm:f>
          </x14:formula1>
          <xm:sqref>O6:O23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U27"/>
  <sheetViews>
    <sheetView topLeftCell="A2" zoomScale="70" zoomScaleNormal="70" workbookViewId="0">
      <selection activeCell="L6" sqref="L6"/>
    </sheetView>
  </sheetViews>
  <sheetFormatPr baseColWidth="10" defaultColWidth="11.42578125" defaultRowHeight="12.75" x14ac:dyDescent="0.2"/>
  <cols>
    <col min="1" max="1" width="9.7109375" style="14" customWidth="1"/>
    <col min="2" max="2" width="9.7109375" style="14" bestFit="1" customWidth="1"/>
    <col min="3" max="3" width="13" style="14" bestFit="1" customWidth="1"/>
    <col min="4" max="4" width="13.7109375" style="14" customWidth="1"/>
    <col min="5" max="5" width="13.28515625" style="14" customWidth="1"/>
    <col min="6" max="6" width="32.140625" style="14" customWidth="1"/>
    <col min="7" max="7" width="22.42578125" style="14" customWidth="1"/>
    <col min="8" max="8" width="13.7109375" style="14" customWidth="1"/>
    <col min="9" max="9" width="13" style="14" customWidth="1"/>
    <col min="10" max="10" width="12.85546875" style="14" customWidth="1"/>
    <col min="11" max="11" width="15.140625" style="14" customWidth="1"/>
    <col min="12" max="12" width="17.42578125" style="14" customWidth="1"/>
    <col min="13" max="13" width="16.140625" style="14" customWidth="1"/>
    <col min="14" max="14" width="16" style="14" customWidth="1"/>
    <col min="15" max="15" width="33.5703125" style="14" customWidth="1"/>
    <col min="16" max="17" width="16.85546875" style="14" customWidth="1"/>
    <col min="18" max="18" width="6.140625" style="14" hidden="1" customWidth="1"/>
    <col min="19" max="19" width="0" style="14" hidden="1" customWidth="1"/>
    <col min="20" max="16384" width="11.42578125" style="14"/>
  </cols>
  <sheetData>
    <row r="1" spans="1:21" s="12" customFormat="1" ht="57.75" customHeight="1" x14ac:dyDescent="0.2">
      <c r="A1" s="493"/>
      <c r="B1" s="493"/>
      <c r="C1" s="493"/>
      <c r="D1" s="493"/>
      <c r="E1" s="593"/>
      <c r="F1" s="593"/>
    </row>
    <row r="2" spans="1:21" customFormat="1" ht="20.25" customHeight="1" x14ac:dyDescent="0.2">
      <c r="A2" s="594" t="s">
        <v>91</v>
      </c>
      <c r="B2" s="594"/>
      <c r="C2" s="594"/>
      <c r="D2" s="594"/>
      <c r="E2" s="594"/>
      <c r="F2" s="594"/>
      <c r="G2" s="594"/>
      <c r="H2" s="594"/>
      <c r="I2" s="594"/>
      <c r="J2" s="594"/>
      <c r="K2" s="594"/>
      <c r="L2" s="594"/>
      <c r="M2" s="594"/>
      <c r="N2" s="594"/>
      <c r="O2" s="594"/>
    </row>
    <row r="3" spans="1:21" ht="15" customHeight="1" thickBot="1" x14ac:dyDescent="0.25">
      <c r="A3" s="592" t="s">
        <v>132</v>
      </c>
      <c r="B3" s="592"/>
      <c r="C3" s="592"/>
      <c r="D3" s="592"/>
      <c r="E3" s="592"/>
      <c r="F3" s="592"/>
      <c r="G3" s="241" t="str">
        <f>Deckblatt!B12</f>
        <v>Datum</v>
      </c>
      <c r="H3" s="241" t="s">
        <v>52</v>
      </c>
      <c r="I3" s="241" t="str">
        <f>Deckblatt!D12</f>
        <v>Datum</v>
      </c>
      <c r="J3" s="242"/>
      <c r="M3" s="320" t="s">
        <v>174</v>
      </c>
      <c r="N3" s="320"/>
      <c r="O3" s="320"/>
    </row>
    <row r="4" spans="1:21" s="16" customFormat="1" ht="71.25" customHeight="1" x14ac:dyDescent="0.2">
      <c r="A4" s="294" t="s">
        <v>65</v>
      </c>
      <c r="B4" s="290" t="s">
        <v>167</v>
      </c>
      <c r="C4" s="290" t="s">
        <v>120</v>
      </c>
      <c r="D4" s="290" t="s">
        <v>119</v>
      </c>
      <c r="E4" s="290" t="s">
        <v>66</v>
      </c>
      <c r="F4" s="290" t="s">
        <v>67</v>
      </c>
      <c r="G4" s="290" t="s">
        <v>68</v>
      </c>
      <c r="H4" s="290" t="s">
        <v>214</v>
      </c>
      <c r="I4" s="290" t="s">
        <v>213</v>
      </c>
      <c r="J4" s="290" t="s">
        <v>235</v>
      </c>
      <c r="K4" s="290" t="s">
        <v>233</v>
      </c>
      <c r="L4" s="290" t="s">
        <v>69</v>
      </c>
      <c r="M4" s="244" t="s">
        <v>70</v>
      </c>
      <c r="N4" s="245" t="s">
        <v>71</v>
      </c>
      <c r="O4" s="246" t="s">
        <v>47</v>
      </c>
    </row>
    <row r="5" spans="1:21" s="252" customFormat="1" ht="84" customHeight="1" thickBot="1" x14ac:dyDescent="0.25">
      <c r="A5" s="298"/>
      <c r="B5" s="292" t="s">
        <v>72</v>
      </c>
      <c r="C5" s="292"/>
      <c r="D5" s="292"/>
      <c r="E5" s="292" t="s">
        <v>168</v>
      </c>
      <c r="F5" s="292" t="s">
        <v>73</v>
      </c>
      <c r="G5" s="292" t="s">
        <v>74</v>
      </c>
      <c r="H5" s="292" t="s">
        <v>123</v>
      </c>
      <c r="I5" s="292" t="s">
        <v>124</v>
      </c>
      <c r="J5" s="292" t="s">
        <v>75</v>
      </c>
      <c r="K5" s="292" t="s">
        <v>234</v>
      </c>
      <c r="L5" s="292" t="s">
        <v>170</v>
      </c>
      <c r="M5" s="249" t="s">
        <v>76</v>
      </c>
      <c r="N5" s="250" t="s">
        <v>77</v>
      </c>
      <c r="O5" s="251" t="s">
        <v>78</v>
      </c>
      <c r="P5" s="14"/>
      <c r="Q5" s="14"/>
      <c r="R5" s="14"/>
      <c r="S5" s="14"/>
      <c r="T5" s="14"/>
      <c r="U5" s="14"/>
    </row>
    <row r="6" spans="1:21" x14ac:dyDescent="0.2">
      <c r="A6" s="253"/>
      <c r="B6" s="254"/>
      <c r="C6" s="254"/>
      <c r="D6" s="254"/>
      <c r="E6" s="254"/>
      <c r="F6" s="255"/>
      <c r="G6" s="255"/>
      <c r="H6" s="256">
        <v>0</v>
      </c>
      <c r="I6" s="257">
        <f>H6/1.2</f>
        <v>0</v>
      </c>
      <c r="J6" s="256">
        <v>0</v>
      </c>
      <c r="K6" s="257">
        <f>H6-J6</f>
        <v>0</v>
      </c>
      <c r="L6" s="267">
        <f>K6/1.2</f>
        <v>0</v>
      </c>
      <c r="M6" s="260">
        <f>IF(H6-J6=K6,0,IF(H6-J6&lt;K6,J6/1.2,IF(H6-J6&gt;K6,0)))</f>
        <v>0</v>
      </c>
      <c r="N6" s="261">
        <f>L6-M6</f>
        <v>0</v>
      </c>
      <c r="O6" s="262"/>
    </row>
    <row r="7" spans="1:21" x14ac:dyDescent="0.2">
      <c r="A7" s="263"/>
      <c r="B7" s="264"/>
      <c r="C7" s="264"/>
      <c r="D7" s="264"/>
      <c r="E7" s="264"/>
      <c r="F7" s="265"/>
      <c r="G7" s="265"/>
      <c r="H7" s="256">
        <v>0</v>
      </c>
      <c r="I7" s="257">
        <f t="shared" ref="I7:I26" si="0">H7/1.2</f>
        <v>0</v>
      </c>
      <c r="J7" s="256">
        <v>0</v>
      </c>
      <c r="K7" s="257">
        <f t="shared" ref="K7:K26" si="1">H7-J7</f>
        <v>0</v>
      </c>
      <c r="L7" s="267">
        <f t="shared" ref="L7:L26" si="2">K7/1.2</f>
        <v>0</v>
      </c>
      <c r="M7" s="260">
        <f t="shared" ref="M7:M26" si="3">IF(H7-J7=K7,0,IF(H7-J7&lt;K7,J7/1.2,IF(H7-J7&gt;K7,0)))</f>
        <v>0</v>
      </c>
      <c r="N7" s="268">
        <f>L7-M7</f>
        <v>0</v>
      </c>
      <c r="O7" s="266"/>
    </row>
    <row r="8" spans="1:21" x14ac:dyDescent="0.2">
      <c r="A8" s="263"/>
      <c r="B8" s="264"/>
      <c r="C8" s="264"/>
      <c r="D8" s="264"/>
      <c r="E8" s="264"/>
      <c r="F8" s="265"/>
      <c r="G8" s="265"/>
      <c r="H8" s="256">
        <v>0</v>
      </c>
      <c r="I8" s="257">
        <f t="shared" si="0"/>
        <v>0</v>
      </c>
      <c r="J8" s="256">
        <v>0</v>
      </c>
      <c r="K8" s="257">
        <f t="shared" si="1"/>
        <v>0</v>
      </c>
      <c r="L8" s="267">
        <f t="shared" si="2"/>
        <v>0</v>
      </c>
      <c r="M8" s="260">
        <f t="shared" si="3"/>
        <v>0</v>
      </c>
      <c r="N8" s="268">
        <f>L8-M8</f>
        <v>0</v>
      </c>
      <c r="O8" s="266"/>
    </row>
    <row r="9" spans="1:21" x14ac:dyDescent="0.2">
      <c r="A9" s="263"/>
      <c r="B9" s="264"/>
      <c r="C9" s="264"/>
      <c r="D9" s="264"/>
      <c r="E9" s="264"/>
      <c r="F9" s="265"/>
      <c r="G9" s="265"/>
      <c r="H9" s="256">
        <v>0</v>
      </c>
      <c r="I9" s="257">
        <f t="shared" si="0"/>
        <v>0</v>
      </c>
      <c r="J9" s="256">
        <v>0</v>
      </c>
      <c r="K9" s="257">
        <f t="shared" si="1"/>
        <v>0</v>
      </c>
      <c r="L9" s="267">
        <f t="shared" si="2"/>
        <v>0</v>
      </c>
      <c r="M9" s="260">
        <f t="shared" si="3"/>
        <v>0</v>
      </c>
      <c r="N9" s="268">
        <f>L9-M9</f>
        <v>0</v>
      </c>
      <c r="O9" s="266"/>
    </row>
    <row r="10" spans="1:21" x14ac:dyDescent="0.2">
      <c r="A10" s="263"/>
      <c r="B10" s="264"/>
      <c r="C10" s="264"/>
      <c r="D10" s="264"/>
      <c r="E10" s="264"/>
      <c r="F10" s="265"/>
      <c r="G10" s="265"/>
      <c r="H10" s="256">
        <v>0</v>
      </c>
      <c r="I10" s="257">
        <f t="shared" si="0"/>
        <v>0</v>
      </c>
      <c r="J10" s="256">
        <v>0</v>
      </c>
      <c r="K10" s="257">
        <f t="shared" si="1"/>
        <v>0</v>
      </c>
      <c r="L10" s="267">
        <f t="shared" si="2"/>
        <v>0</v>
      </c>
      <c r="M10" s="260">
        <f t="shared" si="3"/>
        <v>0</v>
      </c>
      <c r="N10" s="268">
        <f>L10-M10</f>
        <v>0</v>
      </c>
      <c r="O10" s="266"/>
    </row>
    <row r="11" spans="1:21" x14ac:dyDescent="0.2">
      <c r="A11" s="263"/>
      <c r="B11" s="264"/>
      <c r="C11" s="264"/>
      <c r="D11" s="264"/>
      <c r="E11" s="264"/>
      <c r="F11" s="265"/>
      <c r="G11" s="265"/>
      <c r="H11" s="256">
        <v>0</v>
      </c>
      <c r="I11" s="257">
        <f t="shared" si="0"/>
        <v>0</v>
      </c>
      <c r="J11" s="256">
        <v>0</v>
      </c>
      <c r="K11" s="257">
        <f t="shared" si="1"/>
        <v>0</v>
      </c>
      <c r="L11" s="267">
        <f t="shared" si="2"/>
        <v>0</v>
      </c>
      <c r="M11" s="260">
        <f t="shared" si="3"/>
        <v>0</v>
      </c>
      <c r="N11" s="268">
        <f t="shared" ref="N11:N26" si="4">L11-M11</f>
        <v>0</v>
      </c>
      <c r="O11" s="266"/>
    </row>
    <row r="12" spans="1:21" x14ac:dyDescent="0.2">
      <c r="A12" s="253"/>
      <c r="B12" s="264"/>
      <c r="C12" s="264"/>
      <c r="D12" s="264"/>
      <c r="E12" s="264"/>
      <c r="F12" s="265"/>
      <c r="G12" s="265"/>
      <c r="H12" s="256">
        <v>0</v>
      </c>
      <c r="I12" s="257">
        <f t="shared" si="0"/>
        <v>0</v>
      </c>
      <c r="J12" s="256">
        <v>0</v>
      </c>
      <c r="K12" s="257">
        <f t="shared" si="1"/>
        <v>0</v>
      </c>
      <c r="L12" s="267">
        <f t="shared" si="2"/>
        <v>0</v>
      </c>
      <c r="M12" s="260">
        <f t="shared" si="3"/>
        <v>0</v>
      </c>
      <c r="N12" s="268">
        <f t="shared" si="4"/>
        <v>0</v>
      </c>
      <c r="O12" s="266"/>
    </row>
    <row r="13" spans="1:21" x14ac:dyDescent="0.2">
      <c r="A13" s="263"/>
      <c r="B13" s="264"/>
      <c r="C13" s="264"/>
      <c r="D13" s="264"/>
      <c r="E13" s="264"/>
      <c r="F13" s="265"/>
      <c r="G13" s="265"/>
      <c r="H13" s="256">
        <v>0</v>
      </c>
      <c r="I13" s="257">
        <f t="shared" si="0"/>
        <v>0</v>
      </c>
      <c r="J13" s="256">
        <v>0</v>
      </c>
      <c r="K13" s="257">
        <f t="shared" si="1"/>
        <v>0</v>
      </c>
      <c r="L13" s="267">
        <f t="shared" si="2"/>
        <v>0</v>
      </c>
      <c r="M13" s="260">
        <f t="shared" si="3"/>
        <v>0</v>
      </c>
      <c r="N13" s="268">
        <f t="shared" si="4"/>
        <v>0</v>
      </c>
      <c r="O13" s="266"/>
    </row>
    <row r="14" spans="1:21" x14ac:dyDescent="0.2">
      <c r="A14" s="253"/>
      <c r="B14" s="264"/>
      <c r="C14" s="264"/>
      <c r="D14" s="264"/>
      <c r="E14" s="264"/>
      <c r="F14" s="265"/>
      <c r="G14" s="265"/>
      <c r="H14" s="256">
        <v>0</v>
      </c>
      <c r="I14" s="257">
        <f t="shared" si="0"/>
        <v>0</v>
      </c>
      <c r="J14" s="256">
        <v>0</v>
      </c>
      <c r="K14" s="257">
        <f t="shared" si="1"/>
        <v>0</v>
      </c>
      <c r="L14" s="267">
        <f t="shared" si="2"/>
        <v>0</v>
      </c>
      <c r="M14" s="260">
        <f t="shared" si="3"/>
        <v>0</v>
      </c>
      <c r="N14" s="268">
        <f t="shared" si="4"/>
        <v>0</v>
      </c>
      <c r="O14" s="266"/>
    </row>
    <row r="15" spans="1:21" x14ac:dyDescent="0.2">
      <c r="A15" s="263"/>
      <c r="B15" s="264"/>
      <c r="C15" s="264"/>
      <c r="D15" s="264"/>
      <c r="E15" s="264"/>
      <c r="F15" s="265"/>
      <c r="G15" s="265"/>
      <c r="H15" s="256">
        <v>0</v>
      </c>
      <c r="I15" s="257">
        <f t="shared" si="0"/>
        <v>0</v>
      </c>
      <c r="J15" s="256">
        <v>0</v>
      </c>
      <c r="K15" s="257">
        <f t="shared" si="1"/>
        <v>0</v>
      </c>
      <c r="L15" s="267">
        <f t="shared" si="2"/>
        <v>0</v>
      </c>
      <c r="M15" s="260">
        <f t="shared" si="3"/>
        <v>0</v>
      </c>
      <c r="N15" s="268">
        <f t="shared" si="4"/>
        <v>0</v>
      </c>
      <c r="O15" s="266"/>
    </row>
    <row r="16" spans="1:21" x14ac:dyDescent="0.2">
      <c r="A16" s="253"/>
      <c r="B16" s="264"/>
      <c r="C16" s="264"/>
      <c r="D16" s="264"/>
      <c r="E16" s="264"/>
      <c r="F16" s="265"/>
      <c r="G16" s="265"/>
      <c r="H16" s="256">
        <v>0</v>
      </c>
      <c r="I16" s="257">
        <f t="shared" si="0"/>
        <v>0</v>
      </c>
      <c r="J16" s="256">
        <v>0</v>
      </c>
      <c r="K16" s="257">
        <f t="shared" si="1"/>
        <v>0</v>
      </c>
      <c r="L16" s="267">
        <f t="shared" si="2"/>
        <v>0</v>
      </c>
      <c r="M16" s="260">
        <f t="shared" si="3"/>
        <v>0</v>
      </c>
      <c r="N16" s="268">
        <f t="shared" si="4"/>
        <v>0</v>
      </c>
      <c r="O16" s="266"/>
    </row>
    <row r="17" spans="1:15" x14ac:dyDescent="0.2">
      <c r="A17" s="253"/>
      <c r="B17" s="264"/>
      <c r="C17" s="264"/>
      <c r="D17" s="264"/>
      <c r="E17" s="264"/>
      <c r="F17" s="265"/>
      <c r="G17" s="265"/>
      <c r="H17" s="256">
        <v>0</v>
      </c>
      <c r="I17" s="257">
        <f t="shared" si="0"/>
        <v>0</v>
      </c>
      <c r="J17" s="256">
        <v>0</v>
      </c>
      <c r="K17" s="257">
        <f t="shared" si="1"/>
        <v>0</v>
      </c>
      <c r="L17" s="267">
        <f t="shared" si="2"/>
        <v>0</v>
      </c>
      <c r="M17" s="260">
        <f t="shared" si="3"/>
        <v>0</v>
      </c>
      <c r="N17" s="268">
        <f t="shared" si="4"/>
        <v>0</v>
      </c>
      <c r="O17" s="266"/>
    </row>
    <row r="18" spans="1:15" x14ac:dyDescent="0.2">
      <c r="A18" s="253"/>
      <c r="B18" s="264"/>
      <c r="C18" s="264"/>
      <c r="D18" s="264"/>
      <c r="E18" s="264"/>
      <c r="F18" s="265"/>
      <c r="G18" s="265"/>
      <c r="H18" s="256">
        <v>0</v>
      </c>
      <c r="I18" s="257">
        <f t="shared" si="0"/>
        <v>0</v>
      </c>
      <c r="J18" s="256">
        <v>0</v>
      </c>
      <c r="K18" s="257">
        <f t="shared" si="1"/>
        <v>0</v>
      </c>
      <c r="L18" s="267">
        <f t="shared" si="2"/>
        <v>0</v>
      </c>
      <c r="M18" s="260">
        <f t="shared" si="3"/>
        <v>0</v>
      </c>
      <c r="N18" s="268">
        <f t="shared" si="4"/>
        <v>0</v>
      </c>
      <c r="O18" s="266"/>
    </row>
    <row r="19" spans="1:15" x14ac:dyDescent="0.2">
      <c r="A19" s="253"/>
      <c r="B19" s="264"/>
      <c r="C19" s="264"/>
      <c r="D19" s="264"/>
      <c r="E19" s="264"/>
      <c r="F19" s="265"/>
      <c r="G19" s="265"/>
      <c r="H19" s="256">
        <v>0</v>
      </c>
      <c r="I19" s="257">
        <f t="shared" si="0"/>
        <v>0</v>
      </c>
      <c r="J19" s="256">
        <v>0</v>
      </c>
      <c r="K19" s="257">
        <f t="shared" si="1"/>
        <v>0</v>
      </c>
      <c r="L19" s="267">
        <f t="shared" si="2"/>
        <v>0</v>
      </c>
      <c r="M19" s="260">
        <f t="shared" si="3"/>
        <v>0</v>
      </c>
      <c r="N19" s="268">
        <f t="shared" si="4"/>
        <v>0</v>
      </c>
      <c r="O19" s="266"/>
    </row>
    <row r="20" spans="1:15" x14ac:dyDescent="0.2">
      <c r="A20" s="253"/>
      <c r="B20" s="264"/>
      <c r="C20" s="264"/>
      <c r="D20" s="264"/>
      <c r="E20" s="264"/>
      <c r="F20" s="265"/>
      <c r="G20" s="265"/>
      <c r="H20" s="256">
        <v>0</v>
      </c>
      <c r="I20" s="257">
        <f t="shared" si="0"/>
        <v>0</v>
      </c>
      <c r="J20" s="256">
        <v>0</v>
      </c>
      <c r="K20" s="257">
        <f t="shared" si="1"/>
        <v>0</v>
      </c>
      <c r="L20" s="267">
        <f t="shared" si="2"/>
        <v>0</v>
      </c>
      <c r="M20" s="260">
        <f t="shared" si="3"/>
        <v>0</v>
      </c>
      <c r="N20" s="268">
        <f t="shared" si="4"/>
        <v>0</v>
      </c>
      <c r="O20" s="266"/>
    </row>
    <row r="21" spans="1:15" x14ac:dyDescent="0.2">
      <c r="A21" s="263"/>
      <c r="B21" s="264"/>
      <c r="C21" s="264"/>
      <c r="D21" s="264"/>
      <c r="E21" s="264"/>
      <c r="F21" s="265"/>
      <c r="G21" s="265"/>
      <c r="H21" s="256">
        <v>0</v>
      </c>
      <c r="I21" s="257">
        <f t="shared" si="0"/>
        <v>0</v>
      </c>
      <c r="J21" s="256">
        <v>0</v>
      </c>
      <c r="K21" s="257">
        <f t="shared" si="1"/>
        <v>0</v>
      </c>
      <c r="L21" s="267">
        <f t="shared" si="2"/>
        <v>0</v>
      </c>
      <c r="M21" s="260">
        <f t="shared" si="3"/>
        <v>0</v>
      </c>
      <c r="N21" s="268">
        <f t="shared" si="4"/>
        <v>0</v>
      </c>
      <c r="O21" s="266"/>
    </row>
    <row r="22" spans="1:15" x14ac:dyDescent="0.2">
      <c r="A22" s="253"/>
      <c r="B22" s="264"/>
      <c r="C22" s="264"/>
      <c r="D22" s="264"/>
      <c r="E22" s="264"/>
      <c r="F22" s="265"/>
      <c r="G22" s="265"/>
      <c r="H22" s="256">
        <v>0</v>
      </c>
      <c r="I22" s="257">
        <f t="shared" si="0"/>
        <v>0</v>
      </c>
      <c r="J22" s="256">
        <v>0</v>
      </c>
      <c r="K22" s="257">
        <f t="shared" si="1"/>
        <v>0</v>
      </c>
      <c r="L22" s="267">
        <f t="shared" si="2"/>
        <v>0</v>
      </c>
      <c r="M22" s="260">
        <f t="shared" si="3"/>
        <v>0</v>
      </c>
      <c r="N22" s="268">
        <f t="shared" si="4"/>
        <v>0</v>
      </c>
      <c r="O22" s="266"/>
    </row>
    <row r="23" spans="1:15" x14ac:dyDescent="0.2">
      <c r="A23" s="263"/>
      <c r="B23" s="264"/>
      <c r="C23" s="264"/>
      <c r="D23" s="264"/>
      <c r="E23" s="264"/>
      <c r="F23" s="265"/>
      <c r="G23" s="265"/>
      <c r="H23" s="256">
        <v>0</v>
      </c>
      <c r="I23" s="257">
        <f t="shared" si="0"/>
        <v>0</v>
      </c>
      <c r="J23" s="256">
        <v>0</v>
      </c>
      <c r="K23" s="257">
        <f t="shared" si="1"/>
        <v>0</v>
      </c>
      <c r="L23" s="267">
        <f t="shared" si="2"/>
        <v>0</v>
      </c>
      <c r="M23" s="260">
        <f t="shared" si="3"/>
        <v>0</v>
      </c>
      <c r="N23" s="268">
        <f t="shared" si="4"/>
        <v>0</v>
      </c>
      <c r="O23" s="266"/>
    </row>
    <row r="24" spans="1:15" x14ac:dyDescent="0.2">
      <c r="A24" s="253"/>
      <c r="B24" s="264"/>
      <c r="C24" s="264"/>
      <c r="D24" s="264"/>
      <c r="E24" s="264"/>
      <c r="F24" s="265"/>
      <c r="G24" s="265"/>
      <c r="H24" s="256">
        <v>0</v>
      </c>
      <c r="I24" s="257">
        <f t="shared" si="0"/>
        <v>0</v>
      </c>
      <c r="J24" s="256">
        <v>0</v>
      </c>
      <c r="K24" s="257">
        <f t="shared" si="1"/>
        <v>0</v>
      </c>
      <c r="L24" s="267">
        <f t="shared" si="2"/>
        <v>0</v>
      </c>
      <c r="M24" s="260">
        <f t="shared" si="3"/>
        <v>0</v>
      </c>
      <c r="N24" s="268">
        <f t="shared" si="4"/>
        <v>0</v>
      </c>
      <c r="O24" s="266"/>
    </row>
    <row r="25" spans="1:15" x14ac:dyDescent="0.2">
      <c r="A25" s="263"/>
      <c r="B25" s="264"/>
      <c r="C25" s="264"/>
      <c r="D25" s="264"/>
      <c r="E25" s="264"/>
      <c r="F25" s="265"/>
      <c r="G25" s="265"/>
      <c r="H25" s="256">
        <v>0</v>
      </c>
      <c r="I25" s="257">
        <f t="shared" si="0"/>
        <v>0</v>
      </c>
      <c r="J25" s="256">
        <v>0</v>
      </c>
      <c r="K25" s="257">
        <f t="shared" si="1"/>
        <v>0</v>
      </c>
      <c r="L25" s="267">
        <f t="shared" si="2"/>
        <v>0</v>
      </c>
      <c r="M25" s="260">
        <f t="shared" si="3"/>
        <v>0</v>
      </c>
      <c r="N25" s="268">
        <f t="shared" si="4"/>
        <v>0</v>
      </c>
      <c r="O25" s="266"/>
    </row>
    <row r="26" spans="1:15" ht="13.5" thickBot="1" x14ac:dyDescent="0.25">
      <c r="A26" s="269"/>
      <c r="B26" s="270"/>
      <c r="C26" s="270"/>
      <c r="D26" s="270"/>
      <c r="E26" s="270"/>
      <c r="F26" s="271"/>
      <c r="G26" s="271"/>
      <c r="H26" s="256">
        <v>0</v>
      </c>
      <c r="I26" s="257">
        <f t="shared" si="0"/>
        <v>0</v>
      </c>
      <c r="J26" s="256">
        <v>0</v>
      </c>
      <c r="K26" s="257">
        <f t="shared" si="1"/>
        <v>0</v>
      </c>
      <c r="L26" s="267">
        <f t="shared" si="2"/>
        <v>0</v>
      </c>
      <c r="M26" s="260">
        <f t="shared" si="3"/>
        <v>0</v>
      </c>
      <c r="N26" s="272">
        <f t="shared" si="4"/>
        <v>0</v>
      </c>
      <c r="O26" s="273"/>
    </row>
    <row r="27" spans="1:15" s="425" customFormat="1" ht="30.6" customHeight="1" thickBot="1" x14ac:dyDescent="0.25">
      <c r="A27" s="589" t="s">
        <v>87</v>
      </c>
      <c r="B27" s="590"/>
      <c r="C27" s="590"/>
      <c r="D27" s="590"/>
      <c r="E27" s="590"/>
      <c r="F27" s="590"/>
      <c r="G27" s="591"/>
      <c r="H27" s="414">
        <f>SUM(H6:H26)</f>
        <v>0</v>
      </c>
      <c r="I27" s="414">
        <f t="shared" ref="I27:N27" si="5">SUM(I6:I26)</f>
        <v>0</v>
      </c>
      <c r="J27" s="414">
        <f t="shared" si="5"/>
        <v>0</v>
      </c>
      <c r="K27" s="414">
        <f t="shared" si="5"/>
        <v>0</v>
      </c>
      <c r="L27" s="421">
        <f t="shared" si="5"/>
        <v>0</v>
      </c>
      <c r="M27" s="422">
        <f t="shared" si="5"/>
        <v>0</v>
      </c>
      <c r="N27" s="423">
        <f t="shared" si="5"/>
        <v>0</v>
      </c>
      <c r="O27" s="424"/>
    </row>
  </sheetData>
  <mergeCells count="5">
    <mergeCell ref="A1:D1"/>
    <mergeCell ref="A2:O2"/>
    <mergeCell ref="A3:F3"/>
    <mergeCell ref="E1:F1"/>
    <mergeCell ref="A27:G27"/>
  </mergeCells>
  <pageMargins left="0.47244094488188981" right="0.39370078740157483" top="0.73" bottom="0.48" header="0.39370078740157483" footer="0.23"/>
  <pageSetup paperSize="9" scale="61" fitToHeight="0" orientation="landscape" horizontalDpi="4294967292" r:id="rId1"/>
  <headerFooter alignWithMargins="0">
    <oddHeader>&amp;L&amp;"Arial,Fett"RECHNUNGSAUFSTELLUNG&amp;"Arial,Standard" (Abrechnungsformblatt 1)&amp;C
&amp;"Arial,Fett"ORIGINALE samt Zahlungsnachweisen sind beizulegen!&amp;RNÖ Wirtschafts- und Tourismusfonds, 
3109 St. Pölten, Landhausplatz 1, Haus 14</oddHeader>
    <oddFooter>&amp;L&amp;8Version 01&amp;C&amp;8Weitere Informationen finden Sie im Internet unter www.noe.gv.at &amp;R&amp;8RD 9-10 V 2.00
ab 06.12.2018
Seite &amp;P von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19"/>
  <sheetViews>
    <sheetView topLeftCell="A93" workbookViewId="0">
      <selection activeCell="B73" sqref="B73"/>
    </sheetView>
  </sheetViews>
  <sheetFormatPr baseColWidth="10" defaultColWidth="11.5703125" defaultRowHeight="12.75" x14ac:dyDescent="0.2"/>
  <cols>
    <col min="1" max="16384" width="11.5703125" style="14"/>
  </cols>
  <sheetData>
    <row r="1" spans="1:2" x14ac:dyDescent="0.2">
      <c r="A1" s="322" t="s">
        <v>230</v>
      </c>
      <c r="B1" s="322"/>
    </row>
    <row r="2" spans="1:2" x14ac:dyDescent="0.2">
      <c r="A2" s="14">
        <v>12</v>
      </c>
      <c r="B2" s="14" t="s">
        <v>190</v>
      </c>
    </row>
    <row r="3" spans="1:2" x14ac:dyDescent="0.2">
      <c r="A3" s="14">
        <f>2*12</f>
        <v>24</v>
      </c>
      <c r="B3" s="14" t="s">
        <v>189</v>
      </c>
    </row>
    <row r="4" spans="1:2" x14ac:dyDescent="0.2">
      <c r="A4" s="14">
        <f>3*12</f>
        <v>36</v>
      </c>
      <c r="B4" s="14" t="s">
        <v>192</v>
      </c>
    </row>
    <row r="5" spans="1:2" x14ac:dyDescent="0.2">
      <c r="A5" s="14">
        <f>4*12</f>
        <v>48</v>
      </c>
      <c r="B5" s="14" t="s">
        <v>188</v>
      </c>
    </row>
    <row r="6" spans="1:2" x14ac:dyDescent="0.2">
      <c r="A6" s="14">
        <f>5*12</f>
        <v>60</v>
      </c>
      <c r="B6" s="14" t="s">
        <v>187</v>
      </c>
    </row>
    <row r="7" spans="1:2" x14ac:dyDescent="0.2">
      <c r="A7" s="14">
        <f>8*12</f>
        <v>96</v>
      </c>
      <c r="B7" s="14" t="s">
        <v>218</v>
      </c>
    </row>
    <row r="8" spans="1:2" x14ac:dyDescent="0.2">
      <c r="A8" s="14">
        <f>10*12</f>
        <v>120</v>
      </c>
      <c r="B8" s="14" t="s">
        <v>186</v>
      </c>
    </row>
    <row r="10" spans="1:2" x14ac:dyDescent="0.2">
      <c r="A10" s="14" t="s">
        <v>232</v>
      </c>
    </row>
    <row r="11" spans="1:2" x14ac:dyDescent="0.2">
      <c r="A11" s="14">
        <v>1</v>
      </c>
    </row>
    <row r="12" spans="1:2" x14ac:dyDescent="0.2">
      <c r="A12" s="14">
        <v>2</v>
      </c>
    </row>
    <row r="13" spans="1:2" x14ac:dyDescent="0.2">
      <c r="A13" s="14">
        <v>3</v>
      </c>
    </row>
    <row r="14" spans="1:2" x14ac:dyDescent="0.2">
      <c r="A14" s="14">
        <v>4</v>
      </c>
    </row>
    <row r="15" spans="1:2" x14ac:dyDescent="0.2">
      <c r="A15" s="14">
        <v>5</v>
      </c>
    </row>
    <row r="16" spans="1:2" x14ac:dyDescent="0.2">
      <c r="A16" s="14">
        <v>6</v>
      </c>
    </row>
    <row r="17" spans="1:1" x14ac:dyDescent="0.2">
      <c r="A17" s="14">
        <v>7</v>
      </c>
    </row>
    <row r="18" spans="1:1" x14ac:dyDescent="0.2">
      <c r="A18" s="14">
        <v>8</v>
      </c>
    </row>
    <row r="19" spans="1:1" x14ac:dyDescent="0.2">
      <c r="A19" s="14">
        <v>9</v>
      </c>
    </row>
    <row r="20" spans="1:1" x14ac:dyDescent="0.2">
      <c r="A20" s="14">
        <v>10</v>
      </c>
    </row>
    <row r="21" spans="1:1" x14ac:dyDescent="0.2">
      <c r="A21" s="14">
        <v>11</v>
      </c>
    </row>
    <row r="22" spans="1:1" x14ac:dyDescent="0.2">
      <c r="A22" s="14">
        <v>12</v>
      </c>
    </row>
    <row r="23" spans="1:1" x14ac:dyDescent="0.2">
      <c r="A23" s="14">
        <v>13</v>
      </c>
    </row>
    <row r="24" spans="1:1" x14ac:dyDescent="0.2">
      <c r="A24" s="14">
        <v>14</v>
      </c>
    </row>
    <row r="25" spans="1:1" x14ac:dyDescent="0.2">
      <c r="A25" s="14">
        <v>15</v>
      </c>
    </row>
    <row r="26" spans="1:1" x14ac:dyDescent="0.2">
      <c r="A26" s="14">
        <v>16</v>
      </c>
    </row>
    <row r="27" spans="1:1" x14ac:dyDescent="0.2">
      <c r="A27" s="14">
        <v>17</v>
      </c>
    </row>
    <row r="28" spans="1:1" x14ac:dyDescent="0.2">
      <c r="A28" s="14">
        <v>18</v>
      </c>
    </row>
    <row r="29" spans="1:1" x14ac:dyDescent="0.2">
      <c r="A29" s="14">
        <v>19</v>
      </c>
    </row>
    <row r="30" spans="1:1" x14ac:dyDescent="0.2">
      <c r="A30" s="14">
        <v>20</v>
      </c>
    </row>
    <row r="31" spans="1:1" x14ac:dyDescent="0.2">
      <c r="A31" s="14">
        <v>21</v>
      </c>
    </row>
    <row r="32" spans="1:1" x14ac:dyDescent="0.2">
      <c r="A32" s="14">
        <v>22</v>
      </c>
    </row>
    <row r="33" spans="1:1" x14ac:dyDescent="0.2">
      <c r="A33" s="14">
        <v>23</v>
      </c>
    </row>
    <row r="34" spans="1:1" x14ac:dyDescent="0.2">
      <c r="A34" s="14">
        <v>24</v>
      </c>
    </row>
    <row r="35" spans="1:1" x14ac:dyDescent="0.2">
      <c r="A35" s="14">
        <v>25</v>
      </c>
    </row>
    <row r="36" spans="1:1" x14ac:dyDescent="0.2">
      <c r="A36" s="14">
        <v>26</v>
      </c>
    </row>
    <row r="37" spans="1:1" x14ac:dyDescent="0.2">
      <c r="A37" s="14">
        <v>27</v>
      </c>
    </row>
    <row r="38" spans="1:1" x14ac:dyDescent="0.2">
      <c r="A38" s="14">
        <v>28</v>
      </c>
    </row>
    <row r="39" spans="1:1" x14ac:dyDescent="0.2">
      <c r="A39" s="14">
        <v>29</v>
      </c>
    </row>
    <row r="40" spans="1:1" x14ac:dyDescent="0.2">
      <c r="A40" s="14">
        <v>30</v>
      </c>
    </row>
    <row r="41" spans="1:1" x14ac:dyDescent="0.2">
      <c r="A41" s="14">
        <v>31</v>
      </c>
    </row>
    <row r="42" spans="1:1" x14ac:dyDescent="0.2">
      <c r="A42" s="14">
        <v>32</v>
      </c>
    </row>
    <row r="43" spans="1:1" x14ac:dyDescent="0.2">
      <c r="A43" s="14">
        <v>33</v>
      </c>
    </row>
    <row r="44" spans="1:1" x14ac:dyDescent="0.2">
      <c r="A44" s="14">
        <v>34</v>
      </c>
    </row>
    <row r="45" spans="1:1" x14ac:dyDescent="0.2">
      <c r="A45" s="14">
        <v>35</v>
      </c>
    </row>
    <row r="46" spans="1:1" x14ac:dyDescent="0.2">
      <c r="A46" s="14">
        <v>36</v>
      </c>
    </row>
    <row r="49" spans="1:1" x14ac:dyDescent="0.2">
      <c r="A49" s="14" t="s">
        <v>246</v>
      </c>
    </row>
    <row r="50" spans="1:1" x14ac:dyDescent="0.2">
      <c r="A50" s="14" t="s">
        <v>247</v>
      </c>
    </row>
    <row r="51" spans="1:1" x14ac:dyDescent="0.2">
      <c r="A51" s="14" t="s">
        <v>248</v>
      </c>
    </row>
    <row r="52" spans="1:1" x14ac:dyDescent="0.2">
      <c r="A52" s="14" t="s">
        <v>249</v>
      </c>
    </row>
    <row r="53" spans="1:1" x14ac:dyDescent="0.2">
      <c r="A53" s="14" t="s">
        <v>250</v>
      </c>
    </row>
    <row r="54" spans="1:1" x14ac:dyDescent="0.2">
      <c r="A54" s="14" t="s">
        <v>251</v>
      </c>
    </row>
    <row r="55" spans="1:1" x14ac:dyDescent="0.2">
      <c r="A55" s="14" t="s">
        <v>252</v>
      </c>
    </row>
    <row r="58" spans="1:1" x14ac:dyDescent="0.2">
      <c r="A58" s="14" t="s">
        <v>143</v>
      </c>
    </row>
    <row r="60" spans="1:1" x14ac:dyDescent="0.2">
      <c r="A60" s="333">
        <v>0.05</v>
      </c>
    </row>
    <row r="61" spans="1:1" x14ac:dyDescent="0.2">
      <c r="A61" s="333">
        <v>0.1</v>
      </c>
    </row>
    <row r="62" spans="1:1" x14ac:dyDescent="0.2">
      <c r="A62" s="333">
        <v>0.15</v>
      </c>
    </row>
    <row r="63" spans="1:1" x14ac:dyDescent="0.2">
      <c r="A63" s="333">
        <v>0.2</v>
      </c>
    </row>
    <row r="64" spans="1:1" x14ac:dyDescent="0.2">
      <c r="A64" s="333">
        <v>0.25</v>
      </c>
    </row>
    <row r="65" spans="1:3" x14ac:dyDescent="0.2">
      <c r="A65" s="333">
        <v>0.3</v>
      </c>
    </row>
    <row r="66" spans="1:3" x14ac:dyDescent="0.2">
      <c r="A66" s="333">
        <v>0.35</v>
      </c>
    </row>
    <row r="67" spans="1:3" x14ac:dyDescent="0.2">
      <c r="A67" s="333">
        <v>0.4</v>
      </c>
    </row>
    <row r="68" spans="1:3" x14ac:dyDescent="0.2">
      <c r="A68" s="333">
        <v>0.45</v>
      </c>
    </row>
    <row r="69" spans="1:3" x14ac:dyDescent="0.2">
      <c r="A69" s="333">
        <v>0.5</v>
      </c>
    </row>
    <row r="70" spans="1:3" x14ac:dyDescent="0.2">
      <c r="A70" s="333">
        <v>0.51</v>
      </c>
    </row>
    <row r="71" spans="1:3" x14ac:dyDescent="0.2">
      <c r="A71" s="333">
        <v>0.52</v>
      </c>
    </row>
    <row r="72" spans="1:3" x14ac:dyDescent="0.2">
      <c r="A72" s="333">
        <v>0.53</v>
      </c>
    </row>
    <row r="73" spans="1:3" x14ac:dyDescent="0.2">
      <c r="A73" s="333">
        <v>0.54</v>
      </c>
    </row>
    <row r="74" spans="1:3" x14ac:dyDescent="0.2">
      <c r="A74" s="333">
        <v>0.55000000000000004</v>
      </c>
    </row>
    <row r="75" spans="1:3" x14ac:dyDescent="0.2">
      <c r="A75" s="333">
        <v>0.56000000000000005</v>
      </c>
    </row>
    <row r="76" spans="1:3" x14ac:dyDescent="0.2">
      <c r="A76" s="333">
        <v>0.56999999999999995</v>
      </c>
    </row>
    <row r="77" spans="1:3" x14ac:dyDescent="0.2">
      <c r="A77" s="333">
        <v>0.57999999999999996</v>
      </c>
    </row>
    <row r="78" spans="1:3" x14ac:dyDescent="0.2">
      <c r="A78" s="333">
        <v>0.59</v>
      </c>
    </row>
    <row r="79" spans="1:3" x14ac:dyDescent="0.2">
      <c r="A79" s="333">
        <v>0.6</v>
      </c>
      <c r="C79" s="14">
        <f>32/38.5*100</f>
        <v>83.116883116883116</v>
      </c>
    </row>
    <row r="80" spans="1:3" x14ac:dyDescent="0.2">
      <c r="A80" s="333">
        <v>0.61</v>
      </c>
    </row>
    <row r="81" spans="1:1" x14ac:dyDescent="0.2">
      <c r="A81" s="333">
        <v>0.62</v>
      </c>
    </row>
    <row r="82" spans="1:1" x14ac:dyDescent="0.2">
      <c r="A82" s="333">
        <v>0.63</v>
      </c>
    </row>
    <row r="83" spans="1:1" x14ac:dyDescent="0.2">
      <c r="A83" s="333">
        <v>0.64</v>
      </c>
    </row>
    <row r="84" spans="1:1" x14ac:dyDescent="0.2">
      <c r="A84" s="333">
        <v>0.65</v>
      </c>
    </row>
    <row r="85" spans="1:1" x14ac:dyDescent="0.2">
      <c r="A85" s="333">
        <v>0.66</v>
      </c>
    </row>
    <row r="86" spans="1:1" x14ac:dyDescent="0.2">
      <c r="A86" s="333">
        <v>0.67</v>
      </c>
    </row>
    <row r="87" spans="1:1" x14ac:dyDescent="0.2">
      <c r="A87" s="333">
        <v>0.68</v>
      </c>
    </row>
    <row r="88" spans="1:1" x14ac:dyDescent="0.2">
      <c r="A88" s="333">
        <v>0.69</v>
      </c>
    </row>
    <row r="89" spans="1:1" x14ac:dyDescent="0.2">
      <c r="A89" s="333">
        <v>0.7</v>
      </c>
    </row>
    <row r="90" spans="1:1" x14ac:dyDescent="0.2">
      <c r="A90" s="333">
        <v>0.71</v>
      </c>
    </row>
    <row r="91" spans="1:1" x14ac:dyDescent="0.2">
      <c r="A91" s="333">
        <v>0.72</v>
      </c>
    </row>
    <row r="92" spans="1:1" x14ac:dyDescent="0.2">
      <c r="A92" s="333">
        <v>0.73</v>
      </c>
    </row>
    <row r="93" spans="1:1" x14ac:dyDescent="0.2">
      <c r="A93" s="333">
        <v>0.74</v>
      </c>
    </row>
    <row r="94" spans="1:1" x14ac:dyDescent="0.2">
      <c r="A94" s="333">
        <v>0.75</v>
      </c>
    </row>
    <row r="95" spans="1:1" x14ac:dyDescent="0.2">
      <c r="A95" s="333">
        <v>0.76</v>
      </c>
    </row>
    <row r="96" spans="1:1" x14ac:dyDescent="0.2">
      <c r="A96" s="333">
        <v>0.77</v>
      </c>
    </row>
    <row r="97" spans="1:1" x14ac:dyDescent="0.2">
      <c r="A97" s="333">
        <v>0.78</v>
      </c>
    </row>
    <row r="98" spans="1:1" x14ac:dyDescent="0.2">
      <c r="A98" s="333">
        <v>0.79</v>
      </c>
    </row>
    <row r="99" spans="1:1" x14ac:dyDescent="0.2">
      <c r="A99" s="333">
        <v>0.8</v>
      </c>
    </row>
    <row r="100" spans="1:1" x14ac:dyDescent="0.2">
      <c r="A100" s="333">
        <v>0.81</v>
      </c>
    </row>
    <row r="101" spans="1:1" x14ac:dyDescent="0.2">
      <c r="A101" s="333">
        <v>0.82</v>
      </c>
    </row>
    <row r="102" spans="1:1" x14ac:dyDescent="0.2">
      <c r="A102" s="333">
        <v>0.83</v>
      </c>
    </row>
    <row r="103" spans="1:1" x14ac:dyDescent="0.2">
      <c r="A103" s="333">
        <v>0.84</v>
      </c>
    </row>
    <row r="104" spans="1:1" x14ac:dyDescent="0.2">
      <c r="A104" s="333">
        <v>0.85</v>
      </c>
    </row>
    <row r="105" spans="1:1" x14ac:dyDescent="0.2">
      <c r="A105" s="333">
        <v>0.86</v>
      </c>
    </row>
    <row r="106" spans="1:1" x14ac:dyDescent="0.2">
      <c r="A106" s="333">
        <v>0.87</v>
      </c>
    </row>
    <row r="107" spans="1:1" x14ac:dyDescent="0.2">
      <c r="A107" s="333">
        <v>0.88</v>
      </c>
    </row>
    <row r="108" spans="1:1" x14ac:dyDescent="0.2">
      <c r="A108" s="333">
        <v>0.89</v>
      </c>
    </row>
    <row r="109" spans="1:1" x14ac:dyDescent="0.2">
      <c r="A109" s="333">
        <v>0.9</v>
      </c>
    </row>
    <row r="110" spans="1:1" x14ac:dyDescent="0.2">
      <c r="A110" s="333">
        <v>0.91</v>
      </c>
    </row>
    <row r="111" spans="1:1" x14ac:dyDescent="0.2">
      <c r="A111" s="333">
        <v>0.92</v>
      </c>
    </row>
    <row r="112" spans="1:1" x14ac:dyDescent="0.2">
      <c r="A112" s="333">
        <v>0.93</v>
      </c>
    </row>
    <row r="113" spans="1:1" x14ac:dyDescent="0.2">
      <c r="A113" s="333">
        <v>0.94</v>
      </c>
    </row>
    <row r="114" spans="1:1" x14ac:dyDescent="0.2">
      <c r="A114" s="333">
        <v>0.95</v>
      </c>
    </row>
    <row r="115" spans="1:1" x14ac:dyDescent="0.2">
      <c r="A115" s="333">
        <v>0.96</v>
      </c>
    </row>
    <row r="116" spans="1:1" x14ac:dyDescent="0.2">
      <c r="A116" s="333">
        <v>0.97</v>
      </c>
    </row>
    <row r="117" spans="1:1" x14ac:dyDescent="0.2">
      <c r="A117" s="333">
        <v>0.98</v>
      </c>
    </row>
    <row r="118" spans="1:1" x14ac:dyDescent="0.2">
      <c r="A118" s="333">
        <v>0.99</v>
      </c>
    </row>
    <row r="119" spans="1:1" x14ac:dyDescent="0.2">
      <c r="A119" s="333">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65"/>
  <sheetViews>
    <sheetView topLeftCell="A41" zoomScaleNormal="100" workbookViewId="0">
      <selection activeCell="A65" sqref="A65:B65"/>
    </sheetView>
  </sheetViews>
  <sheetFormatPr baseColWidth="10" defaultColWidth="11.42578125" defaultRowHeight="12.75" x14ac:dyDescent="0.2"/>
  <cols>
    <col min="1" max="1" width="25.42578125" customWidth="1"/>
    <col min="2" max="2" width="22.85546875" customWidth="1"/>
    <col min="3" max="3" width="20.7109375" customWidth="1"/>
    <col min="4" max="4" width="20.140625" customWidth="1"/>
    <col min="5" max="5" width="22.5703125" customWidth="1"/>
    <col min="6" max="7" width="20.7109375" customWidth="1"/>
    <col min="8" max="8" width="16.140625" customWidth="1"/>
  </cols>
  <sheetData>
    <row r="1" spans="1:10" s="46" customFormat="1" ht="57.75" customHeight="1" x14ac:dyDescent="0.2">
      <c r="A1" s="428"/>
      <c r="B1" s="428"/>
      <c r="C1" s="428"/>
      <c r="D1" s="428"/>
    </row>
    <row r="2" spans="1:10" s="62" customFormat="1" ht="23.25" x14ac:dyDescent="0.35">
      <c r="A2" s="430" t="s">
        <v>136</v>
      </c>
      <c r="B2" s="430"/>
      <c r="C2" s="430"/>
      <c r="D2" s="430"/>
      <c r="E2" s="430"/>
      <c r="F2" s="430"/>
      <c r="G2" s="430"/>
      <c r="H2" s="61"/>
      <c r="I2" s="61"/>
      <c r="J2" s="61"/>
    </row>
    <row r="3" spans="1:10" x14ac:dyDescent="0.2">
      <c r="A3" s="89"/>
      <c r="B3" s="63"/>
      <c r="C3" s="63"/>
      <c r="D3" s="63"/>
      <c r="E3" s="63"/>
      <c r="F3" s="63"/>
      <c r="G3" s="63"/>
      <c r="H3" s="64"/>
      <c r="I3" s="64"/>
      <c r="J3" s="64"/>
    </row>
    <row r="4" spans="1:10" x14ac:dyDescent="0.2">
      <c r="A4" s="2"/>
      <c r="B4" s="63"/>
      <c r="C4" s="63"/>
      <c r="D4" s="63"/>
      <c r="E4" s="63"/>
      <c r="F4" s="63"/>
      <c r="G4" s="63"/>
      <c r="H4" s="64"/>
      <c r="I4" s="64"/>
      <c r="J4" s="64"/>
    </row>
    <row r="5" spans="1:10" ht="44.25" customHeight="1" x14ac:dyDescent="0.2">
      <c r="A5" s="457" t="s">
        <v>172</v>
      </c>
      <c r="B5" s="457"/>
      <c r="C5" s="457"/>
      <c r="D5" s="457"/>
      <c r="E5" s="457"/>
      <c r="F5" s="457"/>
      <c r="G5" s="457"/>
      <c r="H5" s="64"/>
      <c r="I5" s="64"/>
      <c r="J5" s="64"/>
    </row>
    <row r="6" spans="1:10" x14ac:dyDescent="0.2">
      <c r="A6" s="65"/>
      <c r="B6" s="65"/>
      <c r="C6" s="65"/>
      <c r="D6" s="65"/>
      <c r="E6" s="65"/>
      <c r="F6" s="65"/>
      <c r="G6" s="65"/>
      <c r="H6" s="64"/>
      <c r="I6" s="64"/>
      <c r="J6" s="64"/>
    </row>
    <row r="7" spans="1:10" s="66" customFormat="1" ht="47.25" customHeight="1" x14ac:dyDescent="0.2">
      <c r="A7" s="457" t="s">
        <v>173</v>
      </c>
      <c r="B7" s="457"/>
      <c r="C7" s="457"/>
      <c r="D7" s="457"/>
      <c r="E7" s="457"/>
      <c r="F7" s="457"/>
      <c r="G7" s="457"/>
      <c r="H7" s="64"/>
      <c r="I7" s="64"/>
      <c r="J7" s="64"/>
    </row>
    <row r="8" spans="1:10" s="66" customFormat="1" x14ac:dyDescent="0.2">
      <c r="A8" s="67"/>
      <c r="B8" s="68"/>
      <c r="C8" s="68"/>
      <c r="D8" s="68"/>
      <c r="E8" s="68"/>
      <c r="F8" s="68"/>
      <c r="G8" s="68"/>
      <c r="H8" s="64"/>
      <c r="I8" s="64"/>
      <c r="J8" s="64"/>
    </row>
    <row r="9" spans="1:10" ht="24" thickBot="1" x14ac:dyDescent="0.25">
      <c r="A9" s="458" t="s">
        <v>13</v>
      </c>
      <c r="B9" s="458"/>
      <c r="C9" s="458"/>
      <c r="D9" s="458"/>
      <c r="E9" s="458"/>
      <c r="F9" s="458"/>
      <c r="G9" s="458"/>
    </row>
    <row r="10" spans="1:10" ht="57" customHeight="1" thickBot="1" x14ac:dyDescent="0.25">
      <c r="A10" s="69" t="s">
        <v>171</v>
      </c>
      <c r="B10" s="435" t="s">
        <v>13</v>
      </c>
      <c r="C10" s="436"/>
      <c r="D10" s="437"/>
      <c r="E10" s="69" t="s">
        <v>9</v>
      </c>
      <c r="F10" s="21" t="s">
        <v>134</v>
      </c>
      <c r="G10" s="70" t="s">
        <v>135</v>
      </c>
    </row>
    <row r="11" spans="1:10" x14ac:dyDescent="0.2">
      <c r="A11" s="71" t="s">
        <v>133</v>
      </c>
      <c r="B11" s="446" t="s">
        <v>8</v>
      </c>
      <c r="C11" s="447"/>
      <c r="D11" s="448"/>
      <c r="E11" s="72" t="s">
        <v>26</v>
      </c>
      <c r="F11" s="73" t="s">
        <v>15</v>
      </c>
      <c r="G11" s="74" t="s">
        <v>15</v>
      </c>
    </row>
    <row r="12" spans="1:10" x14ac:dyDescent="0.2">
      <c r="A12" s="75"/>
      <c r="B12" s="442"/>
      <c r="C12" s="443"/>
      <c r="D12" s="444"/>
      <c r="E12" s="76"/>
      <c r="F12" s="60"/>
      <c r="G12" s="77"/>
    </row>
    <row r="13" spans="1:10" s="1" customFormat="1" x14ac:dyDescent="0.2">
      <c r="A13" s="78" t="s">
        <v>18</v>
      </c>
      <c r="B13" s="442"/>
      <c r="C13" s="443"/>
      <c r="D13" s="444"/>
      <c r="E13" s="60"/>
      <c r="F13" s="60"/>
      <c r="G13" s="79"/>
    </row>
    <row r="14" spans="1:10" x14ac:dyDescent="0.2">
      <c r="A14" s="84" t="s">
        <v>198</v>
      </c>
      <c r="B14" s="442"/>
      <c r="C14" s="443"/>
      <c r="D14" s="444"/>
      <c r="E14" s="60"/>
      <c r="F14" s="60"/>
      <c r="G14" s="81"/>
    </row>
    <row r="15" spans="1:10" x14ac:dyDescent="0.2">
      <c r="A15" s="84" t="s">
        <v>199</v>
      </c>
      <c r="B15" s="442"/>
      <c r="C15" s="443"/>
      <c r="D15" s="444"/>
      <c r="E15" s="60"/>
      <c r="F15" s="60"/>
      <c r="G15" s="81"/>
    </row>
    <row r="16" spans="1:10" x14ac:dyDescent="0.2">
      <c r="A16" s="82"/>
      <c r="B16" s="442"/>
      <c r="C16" s="443"/>
      <c r="D16" s="444"/>
      <c r="E16" s="60"/>
      <c r="F16" s="60"/>
      <c r="G16" s="81"/>
    </row>
    <row r="17" spans="1:7" s="1" customFormat="1" x14ac:dyDescent="0.2">
      <c r="A17" s="78" t="s">
        <v>19</v>
      </c>
      <c r="B17" s="442"/>
      <c r="C17" s="443"/>
      <c r="D17" s="444"/>
      <c r="E17" s="60"/>
      <c r="F17" s="60"/>
      <c r="G17" s="83"/>
    </row>
    <row r="18" spans="1:7" x14ac:dyDescent="0.2">
      <c r="A18" s="80" t="s">
        <v>4</v>
      </c>
      <c r="B18" s="442"/>
      <c r="C18" s="443"/>
      <c r="D18" s="444"/>
      <c r="E18" s="60"/>
      <c r="F18" s="60"/>
      <c r="G18" s="81"/>
    </row>
    <row r="19" spans="1:7" x14ac:dyDescent="0.2">
      <c r="A19" s="80" t="s">
        <v>5</v>
      </c>
      <c r="B19" s="442"/>
      <c r="C19" s="443"/>
      <c r="D19" s="444"/>
      <c r="E19" s="60"/>
      <c r="F19" s="60"/>
      <c r="G19" s="81"/>
    </row>
    <row r="20" spans="1:7" x14ac:dyDescent="0.2">
      <c r="A20" s="82"/>
      <c r="B20" s="442"/>
      <c r="C20" s="443"/>
      <c r="D20" s="444"/>
      <c r="E20" s="60"/>
      <c r="F20" s="60"/>
      <c r="G20" s="81"/>
    </row>
    <row r="21" spans="1:7" s="1" customFormat="1" x14ac:dyDescent="0.2">
      <c r="A21" s="78" t="s">
        <v>20</v>
      </c>
      <c r="B21" s="442"/>
      <c r="C21" s="443"/>
      <c r="D21" s="444"/>
      <c r="E21" s="60"/>
      <c r="F21" s="60"/>
      <c r="G21" s="83"/>
    </row>
    <row r="22" spans="1:7" x14ac:dyDescent="0.2">
      <c r="A22" s="80" t="s">
        <v>6</v>
      </c>
      <c r="B22" s="442"/>
      <c r="C22" s="443"/>
      <c r="D22" s="444"/>
      <c r="E22" s="60"/>
      <c r="F22" s="60"/>
      <c r="G22" s="81"/>
    </row>
    <row r="23" spans="1:7" x14ac:dyDescent="0.2">
      <c r="A23" s="80" t="s">
        <v>7</v>
      </c>
      <c r="B23" s="442"/>
      <c r="C23" s="443"/>
      <c r="D23" s="444"/>
      <c r="E23" s="60"/>
      <c r="F23" s="60"/>
      <c r="G23" s="81"/>
    </row>
    <row r="24" spans="1:7" x14ac:dyDescent="0.2">
      <c r="A24" s="82"/>
      <c r="B24" s="442"/>
      <c r="C24" s="443"/>
      <c r="D24" s="444"/>
      <c r="E24" s="60"/>
      <c r="F24" s="60"/>
      <c r="G24" s="81"/>
    </row>
    <row r="25" spans="1:7" x14ac:dyDescent="0.2">
      <c r="A25" s="78" t="s">
        <v>21</v>
      </c>
      <c r="B25" s="442"/>
      <c r="C25" s="443"/>
      <c r="D25" s="444"/>
      <c r="E25" s="60"/>
      <c r="F25" s="60"/>
      <c r="G25" s="81"/>
    </row>
    <row r="26" spans="1:7" x14ac:dyDescent="0.2">
      <c r="A26" s="84" t="s">
        <v>139</v>
      </c>
      <c r="B26" s="442"/>
      <c r="C26" s="443"/>
      <c r="D26" s="444"/>
      <c r="E26" s="60"/>
      <c r="F26" s="60"/>
      <c r="G26" s="81"/>
    </row>
    <row r="27" spans="1:7" x14ac:dyDescent="0.2">
      <c r="A27" s="84" t="s">
        <v>140</v>
      </c>
      <c r="B27" s="442"/>
      <c r="C27" s="443"/>
      <c r="D27" s="444"/>
      <c r="E27" s="60"/>
      <c r="F27" s="60"/>
      <c r="G27" s="81"/>
    </row>
    <row r="28" spans="1:7" x14ac:dyDescent="0.2">
      <c r="A28" s="82"/>
      <c r="B28" s="442"/>
      <c r="C28" s="443"/>
      <c r="D28" s="444"/>
      <c r="E28" s="60"/>
      <c r="F28" s="60"/>
      <c r="G28" s="81"/>
    </row>
    <row r="29" spans="1:7" x14ac:dyDescent="0.2">
      <c r="A29" s="78"/>
      <c r="B29" s="442"/>
      <c r="C29" s="443"/>
      <c r="D29" s="444"/>
      <c r="E29" s="60"/>
      <c r="F29" s="60"/>
      <c r="G29" s="81"/>
    </row>
    <row r="30" spans="1:7" x14ac:dyDescent="0.2">
      <c r="A30" s="84"/>
      <c r="B30" s="442"/>
      <c r="C30" s="443"/>
      <c r="D30" s="444"/>
      <c r="E30" s="60"/>
      <c r="F30" s="60"/>
      <c r="G30" s="81"/>
    </row>
    <row r="31" spans="1:7" x14ac:dyDescent="0.2">
      <c r="A31" s="84"/>
      <c r="B31" s="442"/>
      <c r="C31" s="443"/>
      <c r="D31" s="444"/>
      <c r="E31" s="60"/>
      <c r="F31" s="60"/>
      <c r="G31" s="81"/>
    </row>
    <row r="32" spans="1:7" x14ac:dyDescent="0.2">
      <c r="A32" s="82"/>
      <c r="B32" s="442"/>
      <c r="C32" s="443"/>
      <c r="D32" s="444"/>
      <c r="E32" s="60"/>
      <c r="F32" s="60"/>
      <c r="G32" s="81"/>
    </row>
    <row r="33" spans="1:8" x14ac:dyDescent="0.2">
      <c r="A33" s="82"/>
      <c r="B33" s="442"/>
      <c r="C33" s="443"/>
      <c r="D33" s="444"/>
      <c r="E33" s="60"/>
      <c r="F33" s="60"/>
      <c r="G33" s="77"/>
    </row>
    <row r="34" spans="1:8" ht="13.5" thickBot="1" x14ac:dyDescent="0.25">
      <c r="A34" s="85"/>
      <c r="B34" s="459"/>
      <c r="C34" s="460"/>
      <c r="D34" s="461"/>
      <c r="E34" s="86"/>
      <c r="F34" s="86"/>
      <c r="G34" s="87"/>
    </row>
    <row r="38" spans="1:8" s="88" customFormat="1" ht="23.25" x14ac:dyDescent="0.3">
      <c r="A38" s="430" t="s">
        <v>138</v>
      </c>
      <c r="B38" s="430"/>
      <c r="C38" s="430"/>
      <c r="D38" s="430"/>
      <c r="E38" s="430"/>
      <c r="F38" s="430"/>
      <c r="G38" s="430"/>
      <c r="H38"/>
    </row>
    <row r="39" spans="1:8" ht="15.75" customHeight="1" x14ac:dyDescent="0.25">
      <c r="A39" s="89"/>
      <c r="B39" s="434" t="s">
        <v>128</v>
      </c>
      <c r="C39" s="434"/>
      <c r="D39" s="434"/>
      <c r="E39" s="334">
        <f>1980/40*38.5</f>
        <v>1905.75</v>
      </c>
      <c r="F39" s="90" t="s">
        <v>129</v>
      </c>
    </row>
    <row r="40" spans="1:8" ht="15.75" customHeight="1" thickBot="1" x14ac:dyDescent="0.3">
      <c r="A40" s="89"/>
      <c r="B40" s="90"/>
      <c r="C40" s="90"/>
      <c r="D40" s="90"/>
      <c r="E40" s="90"/>
      <c r="F40" s="90"/>
      <c r="G40" s="90"/>
    </row>
    <row r="41" spans="1:8" ht="15" x14ac:dyDescent="0.25">
      <c r="A41" s="449" t="s">
        <v>137</v>
      </c>
      <c r="B41" s="450"/>
      <c r="C41" s="91" t="s">
        <v>18</v>
      </c>
      <c r="D41" s="91" t="s">
        <v>19</v>
      </c>
      <c r="E41" s="91" t="s">
        <v>20</v>
      </c>
      <c r="F41" s="91" t="s">
        <v>21</v>
      </c>
      <c r="G41" s="92" t="s">
        <v>141</v>
      </c>
    </row>
    <row r="42" spans="1:8" ht="15" thickBot="1" x14ac:dyDescent="0.25">
      <c r="A42" s="438" t="s">
        <v>142</v>
      </c>
      <c r="B42" s="439"/>
      <c r="C42" s="93" t="s">
        <v>1</v>
      </c>
      <c r="D42" s="93" t="s">
        <v>1</v>
      </c>
      <c r="E42" s="93" t="s">
        <v>1</v>
      </c>
      <c r="F42" s="93" t="s">
        <v>1</v>
      </c>
      <c r="G42" s="94" t="s">
        <v>1</v>
      </c>
    </row>
    <row r="43" spans="1:8" x14ac:dyDescent="0.2">
      <c r="A43" s="440" t="s">
        <v>144</v>
      </c>
      <c r="B43" s="441"/>
      <c r="C43" s="95">
        <v>20</v>
      </c>
      <c r="D43" s="95">
        <v>10</v>
      </c>
      <c r="E43" s="95">
        <v>50</v>
      </c>
      <c r="F43" s="95">
        <v>60</v>
      </c>
      <c r="G43" s="340">
        <f t="shared" ref="G43:G62" si="0">SUM(C43:F43)</f>
        <v>140</v>
      </c>
    </row>
    <row r="44" spans="1:8" x14ac:dyDescent="0.2">
      <c r="A44" s="445" t="s">
        <v>197</v>
      </c>
      <c r="B44" s="433"/>
      <c r="C44" s="96">
        <v>30</v>
      </c>
      <c r="D44" s="96">
        <v>20</v>
      </c>
      <c r="E44" s="96">
        <v>10</v>
      </c>
      <c r="F44" s="96">
        <v>50</v>
      </c>
      <c r="G44" s="340">
        <f t="shared" si="0"/>
        <v>110</v>
      </c>
    </row>
    <row r="45" spans="1:8" x14ac:dyDescent="0.2">
      <c r="A45" s="432"/>
      <c r="B45" s="433"/>
      <c r="C45" s="96"/>
      <c r="D45" s="96"/>
      <c r="E45" s="96"/>
      <c r="F45" s="96"/>
      <c r="G45" s="340">
        <f t="shared" si="0"/>
        <v>0</v>
      </c>
    </row>
    <row r="46" spans="1:8" x14ac:dyDescent="0.2">
      <c r="A46" s="432"/>
      <c r="B46" s="433"/>
      <c r="C46" s="96"/>
      <c r="D46" s="96"/>
      <c r="E46" s="96"/>
      <c r="F46" s="96"/>
      <c r="G46" s="340">
        <f t="shared" si="0"/>
        <v>0</v>
      </c>
    </row>
    <row r="47" spans="1:8" x14ac:dyDescent="0.2">
      <c r="A47" s="432"/>
      <c r="B47" s="433"/>
      <c r="C47" s="96"/>
      <c r="D47" s="96"/>
      <c r="E47" s="96"/>
      <c r="F47" s="96"/>
      <c r="G47" s="340">
        <f t="shared" si="0"/>
        <v>0</v>
      </c>
    </row>
    <row r="48" spans="1:8" x14ac:dyDescent="0.2">
      <c r="A48" s="432"/>
      <c r="B48" s="433"/>
      <c r="C48" s="96"/>
      <c r="D48" s="96"/>
      <c r="E48" s="96"/>
      <c r="F48" s="96"/>
      <c r="G48" s="340">
        <f t="shared" si="0"/>
        <v>0</v>
      </c>
    </row>
    <row r="49" spans="1:7" x14ac:dyDescent="0.2">
      <c r="A49" s="432"/>
      <c r="B49" s="433"/>
      <c r="C49" s="96"/>
      <c r="D49" s="96"/>
      <c r="E49" s="96"/>
      <c r="F49" s="96"/>
      <c r="G49" s="340">
        <f t="shared" si="0"/>
        <v>0</v>
      </c>
    </row>
    <row r="50" spans="1:7" x14ac:dyDescent="0.2">
      <c r="A50" s="432"/>
      <c r="B50" s="433"/>
      <c r="C50" s="96"/>
      <c r="D50" s="96"/>
      <c r="E50" s="96"/>
      <c r="F50" s="96"/>
      <c r="G50" s="340">
        <f t="shared" si="0"/>
        <v>0</v>
      </c>
    </row>
    <row r="51" spans="1:7" x14ac:dyDescent="0.2">
      <c r="A51" s="432"/>
      <c r="B51" s="433"/>
      <c r="C51" s="96"/>
      <c r="D51" s="96"/>
      <c r="E51" s="96"/>
      <c r="F51" s="96"/>
      <c r="G51" s="340">
        <f t="shared" si="0"/>
        <v>0</v>
      </c>
    </row>
    <row r="52" spans="1:7" x14ac:dyDescent="0.2">
      <c r="A52" s="432"/>
      <c r="B52" s="433"/>
      <c r="C52" s="96"/>
      <c r="D52" s="96"/>
      <c r="E52" s="96"/>
      <c r="F52" s="96"/>
      <c r="G52" s="340">
        <f t="shared" si="0"/>
        <v>0</v>
      </c>
    </row>
    <row r="53" spans="1:7" x14ac:dyDescent="0.2">
      <c r="A53" s="432"/>
      <c r="B53" s="433"/>
      <c r="C53" s="96"/>
      <c r="D53" s="96"/>
      <c r="E53" s="96"/>
      <c r="F53" s="96"/>
      <c r="G53" s="340">
        <f t="shared" si="0"/>
        <v>0</v>
      </c>
    </row>
    <row r="54" spans="1:7" x14ac:dyDescent="0.2">
      <c r="A54" s="432"/>
      <c r="B54" s="433"/>
      <c r="C54" s="96"/>
      <c r="D54" s="96"/>
      <c r="E54" s="96"/>
      <c r="F54" s="96"/>
      <c r="G54" s="340">
        <f t="shared" si="0"/>
        <v>0</v>
      </c>
    </row>
    <row r="55" spans="1:7" x14ac:dyDescent="0.2">
      <c r="A55" s="432"/>
      <c r="B55" s="433"/>
      <c r="C55" s="96"/>
      <c r="D55" s="96"/>
      <c r="E55" s="96"/>
      <c r="F55" s="96"/>
      <c r="G55" s="340">
        <f t="shared" si="0"/>
        <v>0</v>
      </c>
    </row>
    <row r="56" spans="1:7" x14ac:dyDescent="0.2">
      <c r="A56" s="432"/>
      <c r="B56" s="433"/>
      <c r="C56" s="96"/>
      <c r="D56" s="96"/>
      <c r="E56" s="96"/>
      <c r="F56" s="96"/>
      <c r="G56" s="340">
        <f t="shared" si="0"/>
        <v>0</v>
      </c>
    </row>
    <row r="57" spans="1:7" x14ac:dyDescent="0.2">
      <c r="A57" s="432"/>
      <c r="B57" s="433"/>
      <c r="C57" s="96"/>
      <c r="D57" s="96"/>
      <c r="E57" s="96"/>
      <c r="F57" s="96"/>
      <c r="G57" s="340">
        <f t="shared" si="0"/>
        <v>0</v>
      </c>
    </row>
    <row r="58" spans="1:7" x14ac:dyDescent="0.2">
      <c r="A58" s="432"/>
      <c r="B58" s="433"/>
      <c r="C58" s="96"/>
      <c r="D58" s="96"/>
      <c r="E58" s="96"/>
      <c r="F58" s="96"/>
      <c r="G58" s="340">
        <f t="shared" si="0"/>
        <v>0</v>
      </c>
    </row>
    <row r="59" spans="1:7" x14ac:dyDescent="0.2">
      <c r="A59" s="432"/>
      <c r="B59" s="433"/>
      <c r="C59" s="96"/>
      <c r="D59" s="96"/>
      <c r="E59" s="96"/>
      <c r="F59" s="96"/>
      <c r="G59" s="340">
        <f t="shared" si="0"/>
        <v>0</v>
      </c>
    </row>
    <row r="60" spans="1:7" x14ac:dyDescent="0.2">
      <c r="A60" s="432"/>
      <c r="B60" s="433"/>
      <c r="C60" s="96"/>
      <c r="D60" s="96"/>
      <c r="E60" s="96"/>
      <c r="F60" s="96"/>
      <c r="G60" s="340">
        <f t="shared" si="0"/>
        <v>0</v>
      </c>
    </row>
    <row r="61" spans="1:7" x14ac:dyDescent="0.2">
      <c r="A61" s="432"/>
      <c r="B61" s="433"/>
      <c r="C61" s="96"/>
      <c r="D61" s="96"/>
      <c r="E61" s="96"/>
      <c r="F61" s="96"/>
      <c r="G61" s="340">
        <f t="shared" si="0"/>
        <v>0</v>
      </c>
    </row>
    <row r="62" spans="1:7" ht="13.5" thickBot="1" x14ac:dyDescent="0.25">
      <c r="A62" s="432"/>
      <c r="B62" s="433"/>
      <c r="C62" s="97"/>
      <c r="D62" s="97"/>
      <c r="E62" s="97"/>
      <c r="F62" s="97"/>
      <c r="G62" s="341">
        <f t="shared" si="0"/>
        <v>0</v>
      </c>
    </row>
    <row r="63" spans="1:7" ht="15" x14ac:dyDescent="0.25">
      <c r="A63" s="451" t="s">
        <v>261</v>
      </c>
      <c r="B63" s="452"/>
      <c r="C63" s="337"/>
      <c r="D63" s="335"/>
      <c r="E63" s="335"/>
      <c r="F63" s="335"/>
      <c r="G63" s="339"/>
    </row>
    <row r="64" spans="1:7" ht="15.75" thickBot="1" x14ac:dyDescent="0.3">
      <c r="A64" s="453">
        <f>Unternehmerlohn!A10</f>
        <v>0</v>
      </c>
      <c r="B64" s="454"/>
      <c r="C64" s="338"/>
      <c r="D64" s="336"/>
      <c r="E64" s="336"/>
      <c r="F64" s="336"/>
      <c r="G64" s="345">
        <f>Unternehmerlohn!B10</f>
        <v>35</v>
      </c>
    </row>
    <row r="65" spans="1:7" ht="16.5" thickBot="1" x14ac:dyDescent="0.3">
      <c r="A65" s="455" t="s">
        <v>2</v>
      </c>
      <c r="B65" s="456"/>
      <c r="C65" s="344">
        <f>SUM(C43:C63)</f>
        <v>50</v>
      </c>
      <c r="D65" s="344">
        <f>SUM(D43:D63)</f>
        <v>30</v>
      </c>
      <c r="E65" s="344">
        <f>SUM(E43:E63)</f>
        <v>60</v>
      </c>
      <c r="F65" s="344">
        <f>SUM(F43:F63)</f>
        <v>110</v>
      </c>
      <c r="G65" s="346">
        <f>SUM(G43:G64)</f>
        <v>285</v>
      </c>
    </row>
  </sheetData>
  <sheetProtection selectLockedCells="1"/>
  <mergeCells count="57">
    <mergeCell ref="A63:B63"/>
    <mergeCell ref="A64:B64"/>
    <mergeCell ref="A65:B65"/>
    <mergeCell ref="A2:G2"/>
    <mergeCell ref="A5:G5"/>
    <mergeCell ref="A7:G7"/>
    <mergeCell ref="A9:G9"/>
    <mergeCell ref="A38:G38"/>
    <mergeCell ref="B29:D29"/>
    <mergeCell ref="B30:D30"/>
    <mergeCell ref="B31:D31"/>
    <mergeCell ref="B32:D32"/>
    <mergeCell ref="B33:D33"/>
    <mergeCell ref="B22:D22"/>
    <mergeCell ref="B34:D34"/>
    <mergeCell ref="B23:D23"/>
    <mergeCell ref="A44:B44"/>
    <mergeCell ref="A45:B45"/>
    <mergeCell ref="A46:B46"/>
    <mergeCell ref="B11:D11"/>
    <mergeCell ref="B12:D12"/>
    <mergeCell ref="B13:D13"/>
    <mergeCell ref="B14:D14"/>
    <mergeCell ref="B15:D15"/>
    <mergeCell ref="B16:D16"/>
    <mergeCell ref="B17:D17"/>
    <mergeCell ref="A41:B41"/>
    <mergeCell ref="B24:D24"/>
    <mergeCell ref="B25:D25"/>
    <mergeCell ref="B26:D26"/>
    <mergeCell ref="B27:D27"/>
    <mergeCell ref="B28:D28"/>
    <mergeCell ref="A1:D1"/>
    <mergeCell ref="B39:D39"/>
    <mergeCell ref="B10:D10"/>
    <mergeCell ref="A42:B42"/>
    <mergeCell ref="A43:B43"/>
    <mergeCell ref="B18:D18"/>
    <mergeCell ref="B19:D19"/>
    <mergeCell ref="B20:D20"/>
    <mergeCell ref="B21:D21"/>
    <mergeCell ref="A47:B47"/>
    <mergeCell ref="A48:B48"/>
    <mergeCell ref="A49:B49"/>
    <mergeCell ref="A50:B50"/>
    <mergeCell ref="A51:B51"/>
    <mergeCell ref="A52:B52"/>
    <mergeCell ref="A59:B59"/>
    <mergeCell ref="A60:B60"/>
    <mergeCell ref="A61:B61"/>
    <mergeCell ref="A62:B62"/>
    <mergeCell ref="A53:B53"/>
    <mergeCell ref="A54:B54"/>
    <mergeCell ref="A55:B55"/>
    <mergeCell ref="A56:B56"/>
    <mergeCell ref="A57:B57"/>
    <mergeCell ref="A58:B58"/>
  </mergeCells>
  <phoneticPr fontId="2" type="noConversion"/>
  <pageMargins left="0.37" right="0.44" top="0.61" bottom="0.61" header="0.4921259845" footer="0.4921259845"/>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U42"/>
  <sheetViews>
    <sheetView topLeftCell="A5" zoomScaleNormal="100" workbookViewId="0">
      <selection activeCell="A28" sqref="A28:IV28"/>
    </sheetView>
  </sheetViews>
  <sheetFormatPr baseColWidth="10" defaultColWidth="11.5703125" defaultRowHeight="12.75" x14ac:dyDescent="0.2"/>
  <cols>
    <col min="1" max="1" width="45.140625" style="100" customWidth="1"/>
    <col min="2" max="2" width="33.140625" style="100" customWidth="1"/>
    <col min="3" max="3" width="32.85546875" style="98" customWidth="1"/>
    <col min="4" max="4" width="23.28515625" style="98" customWidth="1"/>
    <col min="5" max="5" width="17.7109375" style="98" customWidth="1"/>
    <col min="6" max="6" width="16.7109375" style="100" customWidth="1"/>
    <col min="7" max="7" width="15.7109375" style="100" customWidth="1"/>
    <col min="8" max="8" width="16.7109375" style="100" customWidth="1"/>
    <col min="9" max="16384" width="11.5703125" style="98"/>
  </cols>
  <sheetData>
    <row r="1" spans="1:21" s="46" customFormat="1" ht="57.75" customHeight="1" x14ac:dyDescent="0.2">
      <c r="A1" s="428"/>
      <c r="B1" s="428"/>
      <c r="C1" s="428"/>
      <c r="D1" s="428"/>
    </row>
    <row r="2" spans="1:21" ht="33" customHeight="1" x14ac:dyDescent="0.2">
      <c r="A2" s="430" t="s">
        <v>38</v>
      </c>
      <c r="B2" s="430"/>
      <c r="C2" s="430"/>
      <c r="D2" s="430"/>
      <c r="E2" s="430"/>
      <c r="F2" s="430"/>
      <c r="G2" s="430"/>
      <c r="H2" s="98"/>
    </row>
    <row r="3" spans="1:21" x14ac:dyDescent="0.2">
      <c r="A3" s="99"/>
      <c r="B3" s="99"/>
      <c r="H3" s="98"/>
    </row>
    <row r="4" spans="1:21" ht="55.5" customHeight="1" x14ac:dyDescent="0.2">
      <c r="A4" s="465" t="s">
        <v>200</v>
      </c>
      <c r="B4" s="465"/>
      <c r="C4" s="465"/>
      <c r="D4" s="465"/>
      <c r="E4" s="465"/>
      <c r="F4" s="465"/>
      <c r="G4" s="465"/>
      <c r="H4" s="465"/>
      <c r="I4" s="100"/>
      <c r="L4" s="462"/>
      <c r="M4" s="462"/>
      <c r="N4" s="462"/>
      <c r="O4" s="462"/>
      <c r="P4" s="462"/>
      <c r="Q4" s="462"/>
      <c r="R4" s="462"/>
      <c r="S4" s="462"/>
      <c r="T4" s="462"/>
      <c r="U4" s="462"/>
    </row>
    <row r="5" spans="1:21" customFormat="1" ht="45.75" customHeight="1" thickBot="1" x14ac:dyDescent="0.25">
      <c r="A5" s="463" t="s">
        <v>219</v>
      </c>
      <c r="B5" s="464"/>
      <c r="C5" s="464"/>
      <c r="D5" s="464"/>
      <c r="E5" s="464"/>
      <c r="F5" s="464"/>
      <c r="G5" s="464"/>
      <c r="H5" s="98"/>
    </row>
    <row r="6" spans="1:21" customFormat="1" ht="42.75" customHeight="1" x14ac:dyDescent="0.2">
      <c r="A6" s="101" t="s">
        <v>142</v>
      </c>
      <c r="B6" s="101" t="s">
        <v>42</v>
      </c>
      <c r="C6" s="101" t="s">
        <v>41</v>
      </c>
      <c r="D6" s="101" t="s">
        <v>143</v>
      </c>
      <c r="E6" s="101" t="s">
        <v>116</v>
      </c>
      <c r="F6" s="101" t="s">
        <v>201</v>
      </c>
      <c r="G6" s="101" t="s">
        <v>203</v>
      </c>
      <c r="H6" s="102"/>
    </row>
    <row r="7" spans="1:21" ht="42.6" customHeight="1" thickBot="1" x14ac:dyDescent="0.25">
      <c r="A7" s="103"/>
      <c r="B7" s="103" t="s">
        <v>258</v>
      </c>
      <c r="C7" s="331" t="s">
        <v>257</v>
      </c>
      <c r="D7" s="332" t="s">
        <v>259</v>
      </c>
      <c r="E7" s="104" t="s">
        <v>17</v>
      </c>
      <c r="F7" s="105" t="s">
        <v>88</v>
      </c>
      <c r="G7" s="105" t="s">
        <v>89</v>
      </c>
      <c r="H7" s="102"/>
    </row>
    <row r="8" spans="1:21" x14ac:dyDescent="0.2">
      <c r="A8" s="106" t="str">
        <f>Projektstrukturplan!A43</f>
        <v>Max Mustermann</v>
      </c>
      <c r="B8" s="107"/>
      <c r="C8" s="107"/>
      <c r="D8" s="107"/>
      <c r="E8" s="108">
        <v>30</v>
      </c>
      <c r="F8" s="109">
        <f>Projektstrukturplan!G43</f>
        <v>140</v>
      </c>
      <c r="G8" s="311">
        <f>F8*E8</f>
        <v>4200</v>
      </c>
      <c r="H8" s="110"/>
    </row>
    <row r="9" spans="1:21" x14ac:dyDescent="0.2">
      <c r="A9" s="106" t="str">
        <f>Projektstrukturplan!A44</f>
        <v>Sabine Musterfrau</v>
      </c>
      <c r="B9" s="107"/>
      <c r="C9" s="107"/>
      <c r="D9" s="107"/>
      <c r="E9" s="111">
        <v>30</v>
      </c>
      <c r="F9" s="112">
        <f>Projektstrukturplan!G44</f>
        <v>110</v>
      </c>
      <c r="G9" s="312">
        <f>E9*F9</f>
        <v>3300</v>
      </c>
      <c r="H9" s="110"/>
    </row>
    <row r="10" spans="1:21" x14ac:dyDescent="0.2">
      <c r="A10" s="106">
        <f>Projektstrukturplan!A45</f>
        <v>0</v>
      </c>
      <c r="B10" s="107"/>
      <c r="C10" s="107"/>
      <c r="D10" s="107"/>
      <c r="E10" s="111">
        <v>30</v>
      </c>
      <c r="F10" s="112">
        <f>Projektstrukturplan!G45</f>
        <v>0</v>
      </c>
      <c r="G10" s="312">
        <f t="shared" ref="G10:G27" si="0">E10*F10</f>
        <v>0</v>
      </c>
      <c r="H10" s="110"/>
    </row>
    <row r="11" spans="1:21" x14ac:dyDescent="0.2">
      <c r="A11" s="106">
        <f>Projektstrukturplan!A46</f>
        <v>0</v>
      </c>
      <c r="B11" s="107"/>
      <c r="C11" s="107"/>
      <c r="D11" s="107"/>
      <c r="E11" s="111">
        <v>30</v>
      </c>
      <c r="F11" s="112">
        <f>Projektstrukturplan!G46</f>
        <v>0</v>
      </c>
      <c r="G11" s="312">
        <f t="shared" si="0"/>
        <v>0</v>
      </c>
      <c r="H11" s="110"/>
    </row>
    <row r="12" spans="1:21" x14ac:dyDescent="0.2">
      <c r="A12" s="106">
        <f>Projektstrukturplan!A47</f>
        <v>0</v>
      </c>
      <c r="B12" s="107"/>
      <c r="C12" s="107"/>
      <c r="D12" s="107"/>
      <c r="E12" s="111">
        <v>30</v>
      </c>
      <c r="F12" s="112">
        <f>Projektstrukturplan!G47</f>
        <v>0</v>
      </c>
      <c r="G12" s="312">
        <f t="shared" si="0"/>
        <v>0</v>
      </c>
      <c r="H12" s="110"/>
    </row>
    <row r="13" spans="1:21" x14ac:dyDescent="0.2">
      <c r="A13" s="106">
        <f>Projektstrukturplan!A48</f>
        <v>0</v>
      </c>
      <c r="B13" s="107"/>
      <c r="C13" s="107"/>
      <c r="D13" s="107"/>
      <c r="E13" s="111">
        <v>30</v>
      </c>
      <c r="F13" s="112">
        <f>Projektstrukturplan!G48</f>
        <v>0</v>
      </c>
      <c r="G13" s="312">
        <f t="shared" si="0"/>
        <v>0</v>
      </c>
      <c r="H13" s="110"/>
    </row>
    <row r="14" spans="1:21" x14ac:dyDescent="0.2">
      <c r="A14" s="106">
        <f>Projektstrukturplan!A49</f>
        <v>0</v>
      </c>
      <c r="B14" s="107"/>
      <c r="C14" s="107"/>
      <c r="D14" s="107"/>
      <c r="E14" s="111">
        <v>30</v>
      </c>
      <c r="F14" s="112">
        <f>Projektstrukturplan!G49</f>
        <v>0</v>
      </c>
      <c r="G14" s="312">
        <f t="shared" si="0"/>
        <v>0</v>
      </c>
      <c r="H14" s="110"/>
    </row>
    <row r="15" spans="1:21" x14ac:dyDescent="0.2">
      <c r="A15" s="106">
        <f>Projektstrukturplan!A50</f>
        <v>0</v>
      </c>
      <c r="B15" s="107"/>
      <c r="C15" s="107"/>
      <c r="D15" s="107"/>
      <c r="E15" s="111">
        <v>30</v>
      </c>
      <c r="F15" s="112">
        <f>Projektstrukturplan!G50</f>
        <v>0</v>
      </c>
      <c r="G15" s="312">
        <f t="shared" si="0"/>
        <v>0</v>
      </c>
      <c r="H15" s="110"/>
    </row>
    <row r="16" spans="1:21" x14ac:dyDescent="0.2">
      <c r="A16" s="106">
        <f>Projektstrukturplan!A51</f>
        <v>0</v>
      </c>
      <c r="B16" s="112"/>
      <c r="C16" s="107"/>
      <c r="D16" s="107"/>
      <c r="E16" s="111">
        <v>30</v>
      </c>
      <c r="F16" s="112">
        <f>Projektstrukturplan!G51</f>
        <v>0</v>
      </c>
      <c r="G16" s="312">
        <f t="shared" si="0"/>
        <v>0</v>
      </c>
      <c r="H16" s="110"/>
    </row>
    <row r="17" spans="1:8" x14ac:dyDescent="0.2">
      <c r="A17" s="106">
        <f>Projektstrukturplan!A52</f>
        <v>0</v>
      </c>
      <c r="B17" s="112"/>
      <c r="C17" s="112"/>
      <c r="D17" s="112"/>
      <c r="E17" s="111">
        <v>30</v>
      </c>
      <c r="F17" s="112">
        <f>Projektstrukturplan!G52</f>
        <v>0</v>
      </c>
      <c r="G17" s="312">
        <f t="shared" si="0"/>
        <v>0</v>
      </c>
      <c r="H17" s="110"/>
    </row>
    <row r="18" spans="1:8" x14ac:dyDescent="0.2">
      <c r="A18" s="106">
        <f>Projektstrukturplan!A53</f>
        <v>0</v>
      </c>
      <c r="B18" s="112"/>
      <c r="C18" s="112"/>
      <c r="D18" s="112"/>
      <c r="E18" s="111">
        <v>30</v>
      </c>
      <c r="F18" s="112">
        <f>Projektstrukturplan!G53</f>
        <v>0</v>
      </c>
      <c r="G18" s="312">
        <f t="shared" si="0"/>
        <v>0</v>
      </c>
      <c r="H18" s="110"/>
    </row>
    <row r="19" spans="1:8" x14ac:dyDescent="0.2">
      <c r="A19" s="106">
        <f>Projektstrukturplan!A54</f>
        <v>0</v>
      </c>
      <c r="B19" s="112"/>
      <c r="C19" s="112"/>
      <c r="D19" s="112"/>
      <c r="E19" s="111">
        <v>30</v>
      </c>
      <c r="F19" s="112">
        <f>Projektstrukturplan!G54</f>
        <v>0</v>
      </c>
      <c r="G19" s="312">
        <f t="shared" si="0"/>
        <v>0</v>
      </c>
      <c r="H19" s="110"/>
    </row>
    <row r="20" spans="1:8" x14ac:dyDescent="0.2">
      <c r="A20" s="106">
        <f>Projektstrukturplan!A55</f>
        <v>0</v>
      </c>
      <c r="B20" s="113"/>
      <c r="C20" s="113"/>
      <c r="D20" s="113"/>
      <c r="E20" s="111">
        <v>30</v>
      </c>
      <c r="F20" s="112">
        <f>Projektstrukturplan!G55</f>
        <v>0</v>
      </c>
      <c r="G20" s="312">
        <f t="shared" si="0"/>
        <v>0</v>
      </c>
      <c r="H20" s="110"/>
    </row>
    <row r="21" spans="1:8" x14ac:dyDescent="0.2">
      <c r="A21" s="106">
        <f>Projektstrukturplan!A56</f>
        <v>0</v>
      </c>
      <c r="B21" s="113"/>
      <c r="C21" s="113"/>
      <c r="D21" s="113"/>
      <c r="E21" s="111">
        <v>30</v>
      </c>
      <c r="F21" s="112">
        <f>Projektstrukturplan!G56</f>
        <v>0</v>
      </c>
      <c r="G21" s="312">
        <f t="shared" si="0"/>
        <v>0</v>
      </c>
      <c r="H21" s="110"/>
    </row>
    <row r="22" spans="1:8" x14ac:dyDescent="0.2">
      <c r="A22" s="106">
        <f>Projektstrukturplan!A57</f>
        <v>0</v>
      </c>
      <c r="B22" s="113"/>
      <c r="C22" s="113"/>
      <c r="D22" s="113"/>
      <c r="E22" s="111">
        <v>30</v>
      </c>
      <c r="F22" s="112">
        <f>Projektstrukturplan!G57</f>
        <v>0</v>
      </c>
      <c r="G22" s="312">
        <f t="shared" si="0"/>
        <v>0</v>
      </c>
      <c r="H22" s="110"/>
    </row>
    <row r="23" spans="1:8" x14ac:dyDescent="0.2">
      <c r="A23" s="106">
        <f>Projektstrukturplan!A58</f>
        <v>0</v>
      </c>
      <c r="B23" s="113"/>
      <c r="C23" s="113"/>
      <c r="D23" s="113"/>
      <c r="E23" s="111">
        <v>30</v>
      </c>
      <c r="F23" s="112">
        <f>Projektstrukturplan!G58</f>
        <v>0</v>
      </c>
      <c r="G23" s="312">
        <f t="shared" si="0"/>
        <v>0</v>
      </c>
      <c r="H23" s="110"/>
    </row>
    <row r="24" spans="1:8" x14ac:dyDescent="0.2">
      <c r="A24" s="106">
        <f>Projektstrukturplan!A59</f>
        <v>0</v>
      </c>
      <c r="B24" s="113"/>
      <c r="C24" s="113"/>
      <c r="D24" s="113"/>
      <c r="E24" s="111">
        <v>30</v>
      </c>
      <c r="F24" s="112">
        <f>Projektstrukturplan!G59</f>
        <v>0</v>
      </c>
      <c r="G24" s="312">
        <f t="shared" si="0"/>
        <v>0</v>
      </c>
      <c r="H24" s="110"/>
    </row>
    <row r="25" spans="1:8" x14ac:dyDescent="0.2">
      <c r="A25" s="106">
        <f>Projektstrukturplan!A60</f>
        <v>0</v>
      </c>
      <c r="B25" s="113"/>
      <c r="C25" s="113"/>
      <c r="D25" s="113"/>
      <c r="E25" s="111">
        <v>30</v>
      </c>
      <c r="F25" s="112">
        <f>Projektstrukturplan!G60</f>
        <v>0</v>
      </c>
      <c r="G25" s="312">
        <f t="shared" si="0"/>
        <v>0</v>
      </c>
      <c r="H25" s="110"/>
    </row>
    <row r="26" spans="1:8" x14ac:dyDescent="0.2">
      <c r="A26" s="106">
        <f>Projektstrukturplan!A61</f>
        <v>0</v>
      </c>
      <c r="B26" s="113"/>
      <c r="C26" s="113"/>
      <c r="D26" s="113"/>
      <c r="E26" s="111">
        <v>30</v>
      </c>
      <c r="F26" s="112">
        <f>Projektstrukturplan!G61</f>
        <v>0</v>
      </c>
      <c r="G26" s="312">
        <f t="shared" si="0"/>
        <v>0</v>
      </c>
      <c r="H26" s="110"/>
    </row>
    <row r="27" spans="1:8" ht="13.5" thickBot="1" x14ac:dyDescent="0.25">
      <c r="A27" s="114">
        <f>Projektstrukturplan!A62</f>
        <v>0</v>
      </c>
      <c r="B27" s="113"/>
      <c r="C27" s="113"/>
      <c r="D27" s="113"/>
      <c r="E27" s="111">
        <v>30</v>
      </c>
      <c r="F27" s="112">
        <f>Projektstrukturplan!G62</f>
        <v>0</v>
      </c>
      <c r="G27" s="312">
        <f t="shared" si="0"/>
        <v>0</v>
      </c>
      <c r="H27" s="110"/>
    </row>
    <row r="28" spans="1:8" s="115" customFormat="1" ht="19.149999999999999" customHeight="1" thickBot="1" x14ac:dyDescent="0.25">
      <c r="A28" s="347" t="s">
        <v>202</v>
      </c>
      <c r="B28" s="348"/>
      <c r="C28" s="348"/>
      <c r="D28" s="348"/>
      <c r="E28" s="348"/>
      <c r="F28" s="348"/>
      <c r="G28" s="351">
        <f>SUM(G8:G27)</f>
        <v>7500</v>
      </c>
      <c r="H28" s="110"/>
    </row>
    <row r="29" spans="1:8" x14ac:dyDescent="0.2">
      <c r="C29" s="115"/>
      <c r="D29" s="115"/>
      <c r="E29" s="115"/>
      <c r="F29" s="116"/>
      <c r="G29" s="117"/>
      <c r="H29" s="110"/>
    </row>
    <row r="30" spans="1:8" x14ac:dyDescent="0.2">
      <c r="C30" s="115"/>
      <c r="D30" s="115"/>
      <c r="E30" s="115"/>
      <c r="F30" s="116"/>
      <c r="G30" s="117"/>
      <c r="H30" s="110"/>
    </row>
    <row r="31" spans="1:8" x14ac:dyDescent="0.2">
      <c r="C31" s="115"/>
      <c r="D31" s="115"/>
      <c r="E31" s="115"/>
      <c r="F31" s="116"/>
      <c r="G31" s="117"/>
      <c r="H31" s="110"/>
    </row>
    <row r="32" spans="1:8" x14ac:dyDescent="0.2">
      <c r="C32" s="115"/>
      <c r="D32" s="115"/>
      <c r="E32" s="115"/>
      <c r="F32" s="116"/>
      <c r="G32" s="117"/>
      <c r="H32" s="110"/>
    </row>
    <row r="33" spans="1:8" x14ac:dyDescent="0.2">
      <c r="C33" s="115"/>
      <c r="D33" s="115"/>
      <c r="E33" s="115"/>
      <c r="F33" s="116"/>
      <c r="G33" s="117"/>
      <c r="H33" s="110"/>
    </row>
    <row r="34" spans="1:8" x14ac:dyDescent="0.2">
      <c r="C34" s="115"/>
      <c r="D34" s="115"/>
      <c r="E34" s="115"/>
      <c r="F34" s="116"/>
      <c r="G34" s="117"/>
      <c r="H34" s="110"/>
    </row>
    <row r="35" spans="1:8" x14ac:dyDescent="0.2">
      <c r="C35" s="115"/>
      <c r="D35" s="115"/>
      <c r="E35" s="115"/>
      <c r="F35" s="116"/>
      <c r="G35" s="117"/>
      <c r="H35" s="110"/>
    </row>
    <row r="36" spans="1:8" x14ac:dyDescent="0.2">
      <c r="C36" s="115"/>
      <c r="D36" s="115"/>
      <c r="E36" s="115"/>
      <c r="F36" s="116"/>
      <c r="G36" s="117"/>
      <c r="H36" s="110"/>
    </row>
    <row r="37" spans="1:8" x14ac:dyDescent="0.2">
      <c r="C37" s="115"/>
      <c r="D37" s="115"/>
      <c r="E37" s="115"/>
      <c r="F37" s="116"/>
      <c r="G37" s="117"/>
      <c r="H37" s="110"/>
    </row>
    <row r="38" spans="1:8" x14ac:dyDescent="0.2">
      <c r="C38" s="115"/>
      <c r="D38" s="115"/>
      <c r="E38" s="115"/>
      <c r="F38" s="116"/>
      <c r="G38" s="117"/>
      <c r="H38" s="110"/>
    </row>
    <row r="39" spans="1:8" x14ac:dyDescent="0.2">
      <c r="C39" s="115"/>
      <c r="D39" s="115"/>
      <c r="E39" s="115"/>
      <c r="F39" s="116"/>
      <c r="G39" s="117"/>
      <c r="H39" s="110"/>
    </row>
    <row r="40" spans="1:8" x14ac:dyDescent="0.2">
      <c r="C40" s="115"/>
      <c r="D40" s="115"/>
      <c r="E40" s="115"/>
      <c r="F40" s="116"/>
      <c r="G40" s="117"/>
      <c r="H40" s="110"/>
    </row>
    <row r="41" spans="1:8" ht="17.25" customHeight="1" x14ac:dyDescent="0.2">
      <c r="C41" s="115"/>
      <c r="D41" s="115"/>
      <c r="E41" s="115"/>
      <c r="F41" s="116"/>
      <c r="G41" s="117"/>
      <c r="H41" s="110"/>
    </row>
    <row r="42" spans="1:8" x14ac:dyDescent="0.2">
      <c r="A42" s="118"/>
      <c r="B42" s="118"/>
      <c r="C42" s="115"/>
      <c r="D42" s="115"/>
      <c r="E42" s="115"/>
      <c r="F42" s="118"/>
      <c r="G42" s="118"/>
      <c r="H42" s="119"/>
    </row>
  </sheetData>
  <sheetProtection insertRows="0"/>
  <protectedRanges>
    <protectedRange sqref="E8:F28" name="Bereich1"/>
  </protectedRanges>
  <mergeCells count="5">
    <mergeCell ref="A1:D1"/>
    <mergeCell ref="L4:U4"/>
    <mergeCell ref="A5:G5"/>
    <mergeCell ref="A4:H4"/>
    <mergeCell ref="A2:G2"/>
  </mergeCells>
  <dataValidations count="1">
    <dataValidation type="whole" allowBlank="1" showInputMessage="1" showErrorMessage="1" sqref="E8:E27" xr:uid="{00000000-0002-0000-0200-000000000000}">
      <formula1>30</formula1>
      <formula2>30</formula2>
    </dataValidation>
  </dataValidation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'Drop&amp;Down Liste'!$A$60:$A$119</xm:f>
          </x14:formula1>
          <xm:sqref>D8:D27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L22"/>
  <sheetViews>
    <sheetView topLeftCell="A2" zoomScale="90" zoomScaleNormal="90" workbookViewId="0">
      <selection activeCell="E11" sqref="E11:G11"/>
    </sheetView>
  </sheetViews>
  <sheetFormatPr baseColWidth="10" defaultColWidth="18.7109375" defaultRowHeight="12.75" x14ac:dyDescent="0.2"/>
  <cols>
    <col min="1" max="1" width="35.7109375" customWidth="1"/>
    <col min="2" max="5" width="18.7109375" customWidth="1"/>
    <col min="6" max="6" width="16.5703125" customWidth="1"/>
    <col min="7" max="7" width="17.5703125" customWidth="1"/>
    <col min="8" max="8" width="12.42578125" customWidth="1"/>
    <col min="9" max="9" width="18.85546875" customWidth="1"/>
    <col min="10" max="10" width="15.7109375" customWidth="1"/>
    <col min="11" max="12" width="18.7109375" hidden="1" customWidth="1"/>
  </cols>
  <sheetData>
    <row r="1" spans="1:12" s="46" customFormat="1" ht="57.75" customHeight="1" x14ac:dyDescent="0.2">
      <c r="A1" s="428"/>
      <c r="B1" s="428"/>
      <c r="C1" s="428"/>
      <c r="D1" s="428"/>
    </row>
    <row r="2" spans="1:12" s="121" customFormat="1" ht="34.5" customHeight="1" x14ac:dyDescent="0.3">
      <c r="A2" s="475" t="s">
        <v>27</v>
      </c>
      <c r="B2" s="475"/>
      <c r="C2" s="475"/>
      <c r="D2" s="475"/>
      <c r="E2" s="475"/>
      <c r="F2" s="475"/>
      <c r="G2" s="475"/>
      <c r="H2" s="475"/>
      <c r="I2" s="475"/>
      <c r="J2" s="475"/>
      <c r="K2" s="120"/>
      <c r="L2" s="120"/>
    </row>
    <row r="3" spans="1:12" s="121" customFormat="1" ht="20.25" x14ac:dyDescent="0.3">
      <c r="A3" s="122"/>
      <c r="B3" s="123"/>
      <c r="C3" s="123"/>
      <c r="D3" s="123"/>
      <c r="E3" s="123"/>
      <c r="F3" s="123"/>
      <c r="G3" s="123"/>
      <c r="H3" s="123"/>
      <c r="I3" s="123"/>
      <c r="J3" s="123"/>
      <c r="K3" s="120"/>
      <c r="L3" s="120"/>
    </row>
    <row r="4" spans="1:12" ht="14.25" x14ac:dyDescent="0.2">
      <c r="K4" s="120"/>
      <c r="L4" s="120"/>
    </row>
    <row r="5" spans="1:12" s="120" customFormat="1" ht="78" customHeight="1" x14ac:dyDescent="0.2">
      <c r="A5" s="476" t="s">
        <v>269</v>
      </c>
      <c r="B5" s="476"/>
      <c r="C5" s="476"/>
      <c r="D5" s="476"/>
      <c r="E5" s="476"/>
      <c r="F5" s="476"/>
      <c r="G5" s="476"/>
      <c r="H5" s="476"/>
      <c r="I5" s="476"/>
      <c r="J5" s="476"/>
      <c r="K5"/>
      <c r="L5"/>
    </row>
    <row r="6" spans="1:12" s="120" customFormat="1" ht="42.75" customHeight="1" x14ac:dyDescent="0.2">
      <c r="A6" s="476" t="s">
        <v>221</v>
      </c>
      <c r="B6" s="476"/>
      <c r="C6" s="476"/>
      <c r="D6" s="476"/>
      <c r="E6" s="476"/>
      <c r="F6" s="476"/>
      <c r="G6" s="476"/>
      <c r="H6" s="476"/>
      <c r="I6" s="476"/>
      <c r="J6" s="476"/>
      <c r="K6"/>
      <c r="L6"/>
    </row>
    <row r="7" spans="1:12" s="120" customFormat="1" ht="15" thickBot="1" x14ac:dyDescent="0.25">
      <c r="A7" s="124"/>
      <c r="B7" s="124"/>
      <c r="C7" s="124"/>
      <c r="D7" s="124"/>
      <c r="E7" s="124"/>
      <c r="F7" s="124"/>
      <c r="G7" s="124"/>
      <c r="H7" s="124"/>
      <c r="I7" s="124"/>
      <c r="J7" s="124"/>
      <c r="K7"/>
      <c r="L7"/>
    </row>
    <row r="8" spans="1:12" ht="42" customHeight="1" x14ac:dyDescent="0.2">
      <c r="A8" s="125" t="s">
        <v>244</v>
      </c>
      <c r="B8" s="126" t="s">
        <v>39</v>
      </c>
      <c r="C8" s="126" t="s">
        <v>10</v>
      </c>
      <c r="D8" s="126" t="s">
        <v>16</v>
      </c>
      <c r="E8" s="478" t="s">
        <v>11</v>
      </c>
      <c r="F8" s="479"/>
      <c r="G8" s="480"/>
      <c r="I8" s="127"/>
    </row>
    <row r="9" spans="1:12" ht="13.5" thickBot="1" x14ac:dyDescent="0.25">
      <c r="A9" s="128"/>
      <c r="B9" s="129" t="s">
        <v>15</v>
      </c>
      <c r="C9" s="129" t="s">
        <v>12</v>
      </c>
      <c r="D9" s="129" t="s">
        <v>17</v>
      </c>
      <c r="E9" s="129"/>
      <c r="F9" s="129"/>
      <c r="G9" s="130"/>
      <c r="I9" s="131"/>
    </row>
    <row r="10" spans="1:12" x14ac:dyDescent="0.2">
      <c r="A10" s="132"/>
      <c r="B10" s="133">
        <v>35</v>
      </c>
      <c r="C10" s="134">
        <v>66.62</v>
      </c>
      <c r="D10" s="313">
        <f>B10*C10</f>
        <v>2331.7000000000003</v>
      </c>
      <c r="E10" s="466"/>
      <c r="F10" s="466"/>
      <c r="G10" s="467"/>
      <c r="I10" s="131"/>
    </row>
    <row r="11" spans="1:12" x14ac:dyDescent="0.2">
      <c r="A11" s="135"/>
      <c r="B11" s="96"/>
      <c r="C11" s="136">
        <v>66.62</v>
      </c>
      <c r="D11" s="314">
        <f>B11*C11</f>
        <v>0</v>
      </c>
      <c r="E11" s="481"/>
      <c r="F11" s="481"/>
      <c r="G11" s="482"/>
      <c r="I11" s="131"/>
    </row>
    <row r="12" spans="1:12" ht="13.5" thickBot="1" x14ac:dyDescent="0.25">
      <c r="A12" s="137"/>
      <c r="B12" s="97"/>
      <c r="C12" s="138">
        <v>66.62</v>
      </c>
      <c r="D12" s="315">
        <f>B12*C12</f>
        <v>0</v>
      </c>
      <c r="E12" s="468"/>
      <c r="F12" s="468"/>
      <c r="G12" s="469"/>
      <c r="I12" s="131"/>
    </row>
    <row r="13" spans="1:12" s="11" customFormat="1" ht="21.6" customHeight="1" thickBot="1" x14ac:dyDescent="0.25">
      <c r="A13" s="349" t="s">
        <v>0</v>
      </c>
      <c r="B13" s="350">
        <f>SUM(B10:B12)</f>
        <v>35</v>
      </c>
      <c r="C13" s="350"/>
      <c r="D13" s="364">
        <f>SUM(D10:D12)</f>
        <v>2331.7000000000003</v>
      </c>
      <c r="E13" s="470"/>
      <c r="F13" s="470"/>
      <c r="G13" s="471"/>
      <c r="L13" s="365" t="s">
        <v>25</v>
      </c>
    </row>
    <row r="14" spans="1:12" ht="13.5" thickBot="1" x14ac:dyDescent="0.25">
      <c r="A14" s="139"/>
      <c r="L14" s="131"/>
    </row>
    <row r="15" spans="1:12" ht="54" customHeight="1" thickBot="1" x14ac:dyDescent="0.25">
      <c r="A15" s="3" t="s">
        <v>14</v>
      </c>
      <c r="B15" s="472"/>
      <c r="C15" s="473"/>
      <c r="D15" s="473"/>
      <c r="E15" s="473"/>
      <c r="F15" s="473"/>
      <c r="G15" s="473"/>
      <c r="H15" s="473"/>
      <c r="I15" s="473"/>
      <c r="J15" s="474"/>
    </row>
    <row r="16" spans="1:12" ht="13.5" thickBot="1" x14ac:dyDescent="0.25"/>
    <row r="17" spans="1:10" ht="54" customHeight="1" thickBot="1" x14ac:dyDescent="0.25">
      <c r="A17" s="3" t="s">
        <v>22</v>
      </c>
      <c r="B17" s="472"/>
      <c r="C17" s="473"/>
      <c r="D17" s="473"/>
      <c r="E17" s="473"/>
      <c r="F17" s="473"/>
      <c r="G17" s="473"/>
      <c r="H17" s="473"/>
      <c r="I17" s="473"/>
      <c r="J17" s="474"/>
    </row>
    <row r="18" spans="1:10" ht="13.5" thickBot="1" x14ac:dyDescent="0.25"/>
    <row r="19" spans="1:10" ht="54" customHeight="1" thickBot="1" x14ac:dyDescent="0.25">
      <c r="A19" s="3" t="s">
        <v>23</v>
      </c>
      <c r="B19" s="477" t="s">
        <v>145</v>
      </c>
      <c r="C19" s="473"/>
      <c r="D19" s="473"/>
      <c r="E19" s="473"/>
      <c r="F19" s="473"/>
      <c r="G19" s="473"/>
      <c r="H19" s="473"/>
      <c r="I19" s="473"/>
      <c r="J19" s="474"/>
    </row>
    <row r="21" spans="1:10" ht="13.5" thickBot="1" x14ac:dyDescent="0.25"/>
    <row r="22" spans="1:10" ht="54" customHeight="1" thickBot="1" x14ac:dyDescent="0.25">
      <c r="A22" s="3" t="s">
        <v>24</v>
      </c>
      <c r="B22" s="472"/>
      <c r="C22" s="473"/>
      <c r="D22" s="473"/>
      <c r="E22" s="473"/>
      <c r="F22" s="473"/>
      <c r="G22" s="473"/>
      <c r="H22" s="473"/>
      <c r="I22" s="473"/>
      <c r="J22" s="474"/>
    </row>
  </sheetData>
  <sheetProtection formatRows="0" insertColumns="0" insertRows="0" selectLockedCells="1"/>
  <protectedRanges>
    <protectedRange sqref="G11:G12 A11:B12" name="Bereich1"/>
  </protectedRanges>
  <mergeCells count="13">
    <mergeCell ref="E10:G10"/>
    <mergeCell ref="E12:G12"/>
    <mergeCell ref="E13:G13"/>
    <mergeCell ref="B22:J22"/>
    <mergeCell ref="A1:D1"/>
    <mergeCell ref="A2:J2"/>
    <mergeCell ref="A5:J5"/>
    <mergeCell ref="A6:J6"/>
    <mergeCell ref="B15:J15"/>
    <mergeCell ref="B17:J17"/>
    <mergeCell ref="B19:J19"/>
    <mergeCell ref="E8:G8"/>
    <mergeCell ref="E11:G11"/>
  </mergeCells>
  <pageMargins left="0.25" right="0.22" top="0.3" bottom="0.34" header="0.4921259845" footer="0.28000000000000003"/>
  <pageSetup paperSize="9" scale="76" fitToHeight="5" orientation="landscape" r:id="rId1"/>
  <headerFooter alignWithMargins="0">
    <oddFooter>&amp;C&amp;"Arial,Fett"Beilage zum Antrag FuE und Technologie &amp;R&amp;P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C28"/>
  <sheetViews>
    <sheetView workbookViewId="0">
      <selection activeCell="C8" sqref="C8:C9"/>
    </sheetView>
  </sheetViews>
  <sheetFormatPr baseColWidth="10" defaultColWidth="11.42578125" defaultRowHeight="12.75" x14ac:dyDescent="0.2"/>
  <cols>
    <col min="1" max="1" width="19.5703125" style="139" customWidth="1"/>
    <col min="2" max="2" width="56.140625" customWidth="1"/>
    <col min="3" max="3" width="20.85546875" customWidth="1"/>
  </cols>
  <sheetData>
    <row r="1" spans="1:3" s="46" customFormat="1" ht="57.75" customHeight="1" x14ac:dyDescent="0.2">
      <c r="A1" s="428"/>
      <c r="B1" s="428"/>
      <c r="C1" s="428"/>
    </row>
    <row r="2" spans="1:3" s="140" customFormat="1" ht="23.25" x14ac:dyDescent="0.35">
      <c r="A2" s="487" t="s">
        <v>3</v>
      </c>
      <c r="B2" s="487"/>
      <c r="C2" s="487"/>
    </row>
    <row r="5" spans="1:3" s="141" customFormat="1" ht="21.75" customHeight="1" x14ac:dyDescent="0.2">
      <c r="A5" s="488" t="s">
        <v>204</v>
      </c>
      <c r="B5" s="489"/>
      <c r="C5" s="489"/>
    </row>
    <row r="6" spans="1:3" s="141" customFormat="1" ht="68.25" customHeight="1" x14ac:dyDescent="0.2">
      <c r="A6" s="490" t="s">
        <v>146</v>
      </c>
      <c r="B6" s="489"/>
      <c r="C6" s="489"/>
    </row>
    <row r="7" spans="1:3" ht="13.5" thickBot="1" x14ac:dyDescent="0.25"/>
    <row r="8" spans="1:3" s="141" customFormat="1" ht="12.75" customHeight="1" x14ac:dyDescent="0.2">
      <c r="A8" s="483" t="s">
        <v>222</v>
      </c>
      <c r="B8" s="484"/>
      <c r="C8" s="595" t="s">
        <v>205</v>
      </c>
    </row>
    <row r="9" spans="1:3" s="141" customFormat="1" ht="22.5" customHeight="1" thickBot="1" x14ac:dyDescent="0.25">
      <c r="A9" s="485"/>
      <c r="B9" s="486"/>
      <c r="C9" s="596"/>
    </row>
    <row r="10" spans="1:3" s="141" customFormat="1" x14ac:dyDescent="0.2">
      <c r="B10" s="143"/>
    </row>
    <row r="11" spans="1:3" s="141" customFormat="1" x14ac:dyDescent="0.2">
      <c r="A11" s="283" t="s">
        <v>194</v>
      </c>
      <c r="B11" s="143"/>
    </row>
    <row r="12" spans="1:3" s="141" customFormat="1" x14ac:dyDescent="0.2">
      <c r="A12" s="283" t="s">
        <v>195</v>
      </c>
      <c r="B12" s="143"/>
    </row>
    <row r="13" spans="1:3" s="141" customFormat="1" x14ac:dyDescent="0.2">
      <c r="B13" s="143"/>
    </row>
    <row r="14" spans="1:3" s="141" customFormat="1" x14ac:dyDescent="0.2">
      <c r="B14" s="143"/>
    </row>
    <row r="15" spans="1:3" s="141" customFormat="1" x14ac:dyDescent="0.2">
      <c r="B15" s="143"/>
    </row>
    <row r="16" spans="1:3" s="141" customFormat="1" x14ac:dyDescent="0.2">
      <c r="B16" s="143"/>
    </row>
    <row r="17" spans="2:2" s="141" customFormat="1" x14ac:dyDescent="0.2">
      <c r="B17" s="143"/>
    </row>
    <row r="18" spans="2:2" s="141" customFormat="1" x14ac:dyDescent="0.2"/>
    <row r="19" spans="2:2" s="141" customFormat="1" x14ac:dyDescent="0.2"/>
    <row r="20" spans="2:2" s="141" customFormat="1" x14ac:dyDescent="0.2"/>
    <row r="21" spans="2:2" s="141" customFormat="1" x14ac:dyDescent="0.2"/>
    <row r="22" spans="2:2" s="141" customFormat="1" x14ac:dyDescent="0.2"/>
    <row r="23" spans="2:2" s="141" customFormat="1" x14ac:dyDescent="0.2"/>
    <row r="24" spans="2:2" s="141" customFormat="1" x14ac:dyDescent="0.2"/>
    <row r="25" spans="2:2" s="141" customFormat="1" x14ac:dyDescent="0.2"/>
    <row r="26" spans="2:2" s="141" customFormat="1" x14ac:dyDescent="0.2"/>
    <row r="27" spans="2:2" s="141" customFormat="1" x14ac:dyDescent="0.2"/>
    <row r="28" spans="2:2" s="141" customFormat="1" x14ac:dyDescent="0.2"/>
  </sheetData>
  <sheetProtection selectLockedCells="1"/>
  <mergeCells count="6">
    <mergeCell ref="A8:B9"/>
    <mergeCell ref="A1:C1"/>
    <mergeCell ref="A2:C2"/>
    <mergeCell ref="A5:C5"/>
    <mergeCell ref="A6:C6"/>
    <mergeCell ref="C8:C9"/>
  </mergeCells>
  <phoneticPr fontId="2" type="noConversion"/>
  <dataValidations count="1">
    <dataValidation type="list" allowBlank="1" showInputMessage="1" showErrorMessage="1" sqref="C8:C9" xr:uid="{00000000-0002-0000-0400-000000000000}">
      <formula1>$A$11:$A$12</formula1>
    </dataValidation>
  </dataValidations>
  <pageMargins left="0.45" right="0.46" top="0.54" bottom="0.984251969" header="0.4921259845" footer="0.4921259845"/>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H30"/>
  <sheetViews>
    <sheetView zoomScaleNormal="100" workbookViewId="0">
      <selection activeCell="A20" sqref="A20:H20"/>
    </sheetView>
  </sheetViews>
  <sheetFormatPr baseColWidth="10" defaultRowHeight="12.75" x14ac:dyDescent="0.2"/>
  <cols>
    <col min="1" max="1" width="7.140625" customWidth="1"/>
    <col min="2" max="2" width="37.140625" bestFit="1" customWidth="1"/>
    <col min="3" max="3" width="16.28515625" bestFit="1" customWidth="1"/>
    <col min="4" max="4" width="22" bestFit="1" customWidth="1"/>
    <col min="5" max="5" width="20.5703125" customWidth="1"/>
    <col min="6" max="6" width="20.140625" bestFit="1" customWidth="1"/>
    <col min="7" max="7" width="17.28515625" customWidth="1"/>
    <col min="8" max="8" width="18.140625" customWidth="1"/>
  </cols>
  <sheetData>
    <row r="1" spans="1:8" s="12" customFormat="1" ht="57.75" customHeight="1" x14ac:dyDescent="0.2">
      <c r="A1" s="493"/>
      <c r="B1" s="493"/>
      <c r="C1" s="493"/>
      <c r="D1" s="493"/>
      <c r="E1" s="493"/>
      <c r="F1" s="493"/>
    </row>
    <row r="2" spans="1:8" ht="20.25" x14ac:dyDescent="0.2">
      <c r="A2" s="491" t="s">
        <v>29</v>
      </c>
      <c r="B2" s="491"/>
      <c r="C2" s="491"/>
      <c r="D2" s="491"/>
      <c r="E2" s="491"/>
      <c r="F2" s="491"/>
      <c r="G2" s="491"/>
      <c r="H2" s="491"/>
    </row>
    <row r="4" spans="1:8" ht="39.75" customHeight="1" x14ac:dyDescent="0.2">
      <c r="A4" s="457" t="s">
        <v>223</v>
      </c>
      <c r="B4" s="494"/>
      <c r="C4" s="494"/>
      <c r="D4" s="494"/>
      <c r="E4" s="494"/>
      <c r="F4" s="494"/>
      <c r="G4" s="494"/>
      <c r="H4" s="494"/>
    </row>
    <row r="5" spans="1:8" x14ac:dyDescent="0.2">
      <c r="A5" s="2"/>
    </row>
    <row r="6" spans="1:8" s="11" customFormat="1" ht="29.25" customHeight="1" thickBot="1" x14ac:dyDescent="0.25">
      <c r="A6" s="492" t="s">
        <v>224</v>
      </c>
      <c r="B6" s="492"/>
      <c r="C6" s="492"/>
      <c r="D6" s="492"/>
      <c r="E6" s="492"/>
      <c r="F6" s="492"/>
      <c r="G6" s="492"/>
      <c r="H6" s="492"/>
    </row>
    <row r="7" spans="1:8" ht="39" thickBot="1" x14ac:dyDescent="0.25">
      <c r="A7" s="3" t="s">
        <v>31</v>
      </c>
      <c r="B7" s="3" t="s">
        <v>67</v>
      </c>
      <c r="C7" s="3" t="s">
        <v>147</v>
      </c>
      <c r="D7" s="3" t="s">
        <v>207</v>
      </c>
      <c r="E7" s="3" t="s">
        <v>210</v>
      </c>
      <c r="F7" s="3" t="s">
        <v>28</v>
      </c>
      <c r="G7" s="3" t="s">
        <v>32</v>
      </c>
      <c r="H7" s="21" t="s">
        <v>30</v>
      </c>
    </row>
    <row r="8" spans="1:8" x14ac:dyDescent="0.2">
      <c r="A8" s="22">
        <v>1</v>
      </c>
      <c r="B8" s="23" t="s">
        <v>208</v>
      </c>
      <c r="C8" s="277">
        <v>45638</v>
      </c>
      <c r="D8" s="23" t="s">
        <v>90</v>
      </c>
      <c r="E8" s="24">
        <v>10000</v>
      </c>
      <c r="F8" s="25">
        <v>24</v>
      </c>
      <c r="G8" s="25">
        <v>12</v>
      </c>
      <c r="H8" s="316">
        <f>E8/F8*G8</f>
        <v>5000</v>
      </c>
    </row>
    <row r="9" spans="1:8" x14ac:dyDescent="0.2">
      <c r="A9" s="4">
        <v>2</v>
      </c>
      <c r="B9" s="5"/>
      <c r="C9" s="5"/>
      <c r="D9" s="5"/>
      <c r="E9" s="7"/>
      <c r="F9" s="4"/>
      <c r="G9" s="4"/>
      <c r="H9" s="317"/>
    </row>
    <row r="10" spans="1:8" x14ac:dyDescent="0.2">
      <c r="A10" s="4">
        <v>3</v>
      </c>
      <c r="B10" s="5"/>
      <c r="C10" s="5"/>
      <c r="D10" s="5"/>
      <c r="E10" s="6"/>
      <c r="F10" s="4"/>
      <c r="G10" s="4"/>
      <c r="H10" s="317"/>
    </row>
    <row r="11" spans="1:8" x14ac:dyDescent="0.2">
      <c r="A11" s="4">
        <v>4</v>
      </c>
      <c r="B11" s="5"/>
      <c r="C11" s="5"/>
      <c r="D11" s="5"/>
      <c r="E11" s="6"/>
      <c r="F11" s="4"/>
      <c r="G11" s="4"/>
      <c r="H11" s="317"/>
    </row>
    <row r="12" spans="1:8" x14ac:dyDescent="0.2">
      <c r="A12" s="4">
        <v>5</v>
      </c>
      <c r="B12" s="5"/>
      <c r="C12" s="5"/>
      <c r="D12" s="5"/>
      <c r="E12" s="6"/>
      <c r="F12" s="4"/>
      <c r="G12" s="4"/>
      <c r="H12" s="317"/>
    </row>
    <row r="13" spans="1:8" x14ac:dyDescent="0.2">
      <c r="A13" s="4">
        <v>6</v>
      </c>
      <c r="B13" s="5"/>
      <c r="C13" s="5"/>
      <c r="D13" s="5"/>
      <c r="E13" s="6"/>
      <c r="F13" s="4"/>
      <c r="G13" s="4"/>
      <c r="H13" s="317"/>
    </row>
    <row r="14" spans="1:8" x14ac:dyDescent="0.2">
      <c r="A14" s="4">
        <v>7</v>
      </c>
      <c r="B14" s="5"/>
      <c r="C14" s="5"/>
      <c r="D14" s="5"/>
      <c r="E14" s="6"/>
      <c r="F14" s="4"/>
      <c r="G14" s="4"/>
      <c r="H14" s="317"/>
    </row>
    <row r="15" spans="1:8" x14ac:dyDescent="0.2">
      <c r="A15" s="4">
        <v>8</v>
      </c>
      <c r="B15" s="5"/>
      <c r="C15" s="5"/>
      <c r="D15" s="5"/>
      <c r="E15" s="6"/>
      <c r="F15" s="4"/>
      <c r="G15" s="4"/>
      <c r="H15" s="317"/>
    </row>
    <row r="16" spans="1:8" x14ac:dyDescent="0.2">
      <c r="A16" s="4">
        <v>9</v>
      </c>
      <c r="B16" s="5"/>
      <c r="C16" s="5"/>
      <c r="D16" s="5"/>
      <c r="E16" s="6"/>
      <c r="F16" s="4"/>
      <c r="G16" s="4"/>
      <c r="H16" s="317"/>
    </row>
    <row r="17" spans="1:8" x14ac:dyDescent="0.2">
      <c r="A17" s="4">
        <v>10</v>
      </c>
      <c r="B17" s="5"/>
      <c r="C17" s="5"/>
      <c r="D17" s="5"/>
      <c r="E17" s="6"/>
      <c r="F17" s="4"/>
      <c r="G17" s="4"/>
      <c r="H17" s="317"/>
    </row>
    <row r="18" spans="1:8" x14ac:dyDescent="0.2">
      <c r="A18" s="4">
        <v>11</v>
      </c>
      <c r="B18" s="5"/>
      <c r="C18" s="5"/>
      <c r="D18" s="5"/>
      <c r="E18" s="6"/>
      <c r="F18" s="4"/>
      <c r="G18" s="4"/>
      <c r="H18" s="317"/>
    </row>
    <row r="19" spans="1:8" s="1" customFormat="1" ht="13.5" thickBot="1" x14ac:dyDescent="0.25">
      <c r="A19" s="8">
        <v>12</v>
      </c>
      <c r="B19" s="9"/>
      <c r="C19" s="9"/>
      <c r="D19" s="9"/>
      <c r="E19" s="10"/>
      <c r="F19" s="8"/>
      <c r="G19" s="8"/>
      <c r="H19" s="318"/>
    </row>
    <row r="20" spans="1:8" ht="23.45" customHeight="1" thickBot="1" x14ac:dyDescent="0.25">
      <c r="A20" s="361"/>
      <c r="B20" s="350" t="s">
        <v>206</v>
      </c>
      <c r="C20" s="350"/>
      <c r="D20" s="350"/>
      <c r="E20" s="363">
        <f>SUM(E8:E19)</f>
        <v>10000</v>
      </c>
      <c r="F20" s="350"/>
      <c r="G20" s="350"/>
      <c r="H20" s="362">
        <f>SUM(H8:H19)</f>
        <v>5000</v>
      </c>
    </row>
    <row r="23" spans="1:8" x14ac:dyDescent="0.2">
      <c r="A23" s="495" t="s">
        <v>191</v>
      </c>
      <c r="B23" s="495"/>
      <c r="C23" s="321" t="s">
        <v>231</v>
      </c>
      <c r="D23" s="30"/>
    </row>
    <row r="24" spans="1:8" x14ac:dyDescent="0.2">
      <c r="A24">
        <v>12</v>
      </c>
      <c r="B24" t="s">
        <v>190</v>
      </c>
    </row>
    <row r="25" spans="1:8" x14ac:dyDescent="0.2">
      <c r="A25">
        <f>2*12</f>
        <v>24</v>
      </c>
      <c r="B25" t="s">
        <v>189</v>
      </c>
    </row>
    <row r="26" spans="1:8" x14ac:dyDescent="0.2">
      <c r="A26">
        <f>3*12</f>
        <v>36</v>
      </c>
      <c r="B26" t="s">
        <v>192</v>
      </c>
    </row>
    <row r="27" spans="1:8" x14ac:dyDescent="0.2">
      <c r="A27">
        <f>4*12</f>
        <v>48</v>
      </c>
      <c r="B27" t="s">
        <v>188</v>
      </c>
    </row>
    <row r="28" spans="1:8" x14ac:dyDescent="0.2">
      <c r="A28">
        <f>5*12</f>
        <v>60</v>
      </c>
      <c r="B28" t="s">
        <v>187</v>
      </c>
    </row>
    <row r="29" spans="1:8" x14ac:dyDescent="0.2">
      <c r="A29">
        <f>8*12</f>
        <v>96</v>
      </c>
      <c r="B29" t="s">
        <v>218</v>
      </c>
    </row>
    <row r="30" spans="1:8" x14ac:dyDescent="0.2">
      <c r="A30">
        <f>10*12</f>
        <v>120</v>
      </c>
      <c r="B30" t="s">
        <v>186</v>
      </c>
    </row>
  </sheetData>
  <mergeCells count="5">
    <mergeCell ref="A2:H2"/>
    <mergeCell ref="A6:H6"/>
    <mergeCell ref="A1:F1"/>
    <mergeCell ref="A4:H4"/>
    <mergeCell ref="A23:B23"/>
  </mergeCells>
  <dataValidations count="1">
    <dataValidation type="list" allowBlank="1" showInputMessage="1" showErrorMessage="1" sqref="F8:F19" xr:uid="{00000000-0002-0000-0500-000000000000}">
      <formula1>$A$24:$A$30</formula1>
    </dataValidation>
  </dataValidations>
  <hyperlinks>
    <hyperlink ref="C23" r:id="rId1" xr:uid="{00000000-0004-0000-0500-000000000000}"/>
  </hyperlinks>
  <pageMargins left="0.7" right="0.7" top="0.78740157499999996" bottom="0.78740157499999996" header="0.3" footer="0.3"/>
  <pageSetup paperSize="9" scale="99"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'Drop&amp;Down Liste'!$A$11:$A$46</xm:f>
          </x14:formula1>
          <xm:sqref>G8:G19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F24"/>
  <sheetViews>
    <sheetView tabSelected="1" topLeftCell="A7" workbookViewId="0">
      <selection activeCell="A24" sqref="A24:E24"/>
    </sheetView>
  </sheetViews>
  <sheetFormatPr baseColWidth="10" defaultColWidth="11.42578125" defaultRowHeight="12.75" x14ac:dyDescent="0.2"/>
  <cols>
    <col min="1" max="1" width="7.28515625" customWidth="1"/>
    <col min="2" max="2" width="37.85546875" customWidth="1"/>
    <col min="3" max="3" width="16.5703125" customWidth="1"/>
    <col min="4" max="4" width="33.85546875" customWidth="1"/>
    <col min="5" max="5" width="18.5703125" customWidth="1"/>
    <col min="6" max="6" width="22" customWidth="1"/>
  </cols>
  <sheetData>
    <row r="1" spans="1:6" s="12" customFormat="1" ht="57.75" customHeight="1" x14ac:dyDescent="0.2">
      <c r="A1" s="493"/>
      <c r="B1" s="493"/>
      <c r="C1" s="493"/>
      <c r="D1" s="493"/>
    </row>
    <row r="2" spans="1:6" ht="21" customHeight="1" x14ac:dyDescent="0.2">
      <c r="A2" s="491" t="s">
        <v>33</v>
      </c>
      <c r="B2" s="491"/>
      <c r="C2" s="491"/>
      <c r="D2" s="491"/>
      <c r="E2" s="491"/>
      <c r="F2" s="144"/>
    </row>
    <row r="4" spans="1:6" ht="12.75" customHeight="1" x14ac:dyDescent="0.2">
      <c r="A4" s="457" t="s">
        <v>226</v>
      </c>
      <c r="B4" s="457"/>
      <c r="C4" s="457"/>
      <c r="D4" s="457"/>
      <c r="E4" s="457"/>
    </row>
    <row r="5" spans="1:6" x14ac:dyDescent="0.2">
      <c r="A5" s="457"/>
      <c r="B5" s="457"/>
      <c r="C5" s="457"/>
      <c r="D5" s="457"/>
      <c r="E5" s="457"/>
    </row>
    <row r="6" spans="1:6" x14ac:dyDescent="0.2">
      <c r="A6" s="2"/>
    </row>
    <row r="7" spans="1:6" ht="24.75" customHeight="1" x14ac:dyDescent="0.2">
      <c r="A7" s="492" t="s">
        <v>225</v>
      </c>
      <c r="B7" s="492"/>
      <c r="C7" s="492"/>
      <c r="D7" s="492"/>
      <c r="E7" s="492"/>
    </row>
    <row r="8" spans="1:6" x14ac:dyDescent="0.2">
      <c r="A8" s="2"/>
    </row>
    <row r="9" spans="1:6" x14ac:dyDescent="0.2">
      <c r="A9" s="145" t="s">
        <v>227</v>
      </c>
      <c r="B9" s="145"/>
      <c r="C9" s="145"/>
      <c r="D9" s="145"/>
    </row>
    <row r="10" spans="1:6" ht="13.5" thickBot="1" x14ac:dyDescent="0.25"/>
    <row r="11" spans="1:6" s="11" customFormat="1" ht="23.45" customHeight="1" thickBot="1" x14ac:dyDescent="0.25">
      <c r="A11" s="3" t="s">
        <v>31</v>
      </c>
      <c r="B11" s="3" t="s">
        <v>67</v>
      </c>
      <c r="C11" s="3" t="s">
        <v>147</v>
      </c>
      <c r="D11" s="3" t="s">
        <v>115</v>
      </c>
      <c r="E11" s="21" t="s">
        <v>209</v>
      </c>
    </row>
    <row r="12" spans="1:6" x14ac:dyDescent="0.2">
      <c r="A12" s="22">
        <v>1</v>
      </c>
      <c r="B12" s="23" t="s">
        <v>208</v>
      </c>
      <c r="C12" s="274">
        <v>45638</v>
      </c>
      <c r="D12" s="275" t="s">
        <v>256</v>
      </c>
      <c r="E12" s="146">
        <v>2000</v>
      </c>
    </row>
    <row r="13" spans="1:6" x14ac:dyDescent="0.2">
      <c r="A13" s="4">
        <v>2</v>
      </c>
      <c r="B13" s="5"/>
      <c r="C13" s="5"/>
      <c r="D13" s="147"/>
      <c r="E13" s="6"/>
    </row>
    <row r="14" spans="1:6" x14ac:dyDescent="0.2">
      <c r="A14" s="4">
        <v>3</v>
      </c>
      <c r="B14" s="5"/>
      <c r="C14" s="5"/>
      <c r="D14" s="4"/>
      <c r="E14" s="6"/>
    </row>
    <row r="15" spans="1:6" x14ac:dyDescent="0.2">
      <c r="A15" s="4">
        <v>4</v>
      </c>
      <c r="B15" s="5"/>
      <c r="C15" s="5"/>
      <c r="D15" s="4"/>
      <c r="E15" s="6"/>
    </row>
    <row r="16" spans="1:6" x14ac:dyDescent="0.2">
      <c r="A16" s="4">
        <v>5</v>
      </c>
      <c r="B16" s="5"/>
      <c r="C16" s="5"/>
      <c r="D16" s="4"/>
      <c r="E16" s="6"/>
    </row>
    <row r="17" spans="1:5" x14ac:dyDescent="0.2">
      <c r="A17" s="4">
        <v>6</v>
      </c>
      <c r="B17" s="5"/>
      <c r="C17" s="5"/>
      <c r="D17" s="4"/>
      <c r="E17" s="6"/>
    </row>
    <row r="18" spans="1:5" x14ac:dyDescent="0.2">
      <c r="A18" s="4">
        <v>7</v>
      </c>
      <c r="B18" s="5"/>
      <c r="C18" s="5"/>
      <c r="D18" s="4"/>
      <c r="E18" s="6"/>
    </row>
    <row r="19" spans="1:5" x14ac:dyDescent="0.2">
      <c r="A19" s="4">
        <v>8</v>
      </c>
      <c r="B19" s="5"/>
      <c r="C19" s="5"/>
      <c r="D19" s="4"/>
      <c r="E19" s="6"/>
    </row>
    <row r="20" spans="1:5" x14ac:dyDescent="0.2">
      <c r="A20" s="4">
        <v>9</v>
      </c>
      <c r="B20" s="5"/>
      <c r="C20" s="5"/>
      <c r="D20" s="4"/>
      <c r="E20" s="6"/>
    </row>
    <row r="21" spans="1:5" x14ac:dyDescent="0.2">
      <c r="A21" s="4">
        <v>10</v>
      </c>
      <c r="B21" s="5"/>
      <c r="C21" s="5"/>
      <c r="D21" s="4"/>
      <c r="E21" s="6"/>
    </row>
    <row r="22" spans="1:5" x14ac:dyDescent="0.2">
      <c r="A22" s="4">
        <v>11</v>
      </c>
      <c r="B22" s="5"/>
      <c r="C22" s="5"/>
      <c r="D22" s="4"/>
      <c r="E22" s="6"/>
    </row>
    <row r="23" spans="1:5" ht="13.5" thickBot="1" x14ac:dyDescent="0.25">
      <c r="A23" s="8">
        <v>12</v>
      </c>
      <c r="B23" s="9"/>
      <c r="C23" s="9"/>
      <c r="D23" s="8"/>
      <c r="E23" s="10"/>
    </row>
    <row r="24" spans="1:5" ht="23.45" customHeight="1" thickBot="1" x14ac:dyDescent="0.25">
      <c r="A24" s="361"/>
      <c r="B24" s="350" t="s">
        <v>217</v>
      </c>
      <c r="C24" s="350"/>
      <c r="D24" s="350"/>
      <c r="E24" s="362">
        <f>SUM(E12:E23)</f>
        <v>2000</v>
      </c>
    </row>
  </sheetData>
  <sheetProtection formatCells="0" insertRows="0"/>
  <mergeCells count="4">
    <mergeCell ref="A1:D1"/>
    <mergeCell ref="A2:E2"/>
    <mergeCell ref="A4:E5"/>
    <mergeCell ref="A7:E7"/>
  </mergeCells>
  <pageMargins left="0.7" right="0.7" top="0.78740157499999996" bottom="0.78740157499999996" header="0.3" footer="0.3"/>
  <pageSetup paperSize="9" scale="8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O36"/>
  <sheetViews>
    <sheetView topLeftCell="A16" zoomScaleNormal="100" workbookViewId="0">
      <selection activeCell="E13" sqref="E13"/>
    </sheetView>
  </sheetViews>
  <sheetFormatPr baseColWidth="10" defaultColWidth="11.42578125" defaultRowHeight="12.75" x14ac:dyDescent="0.2"/>
  <cols>
    <col min="1" max="1" width="16.85546875" customWidth="1"/>
    <col min="3" max="3" width="14.140625" bestFit="1" customWidth="1"/>
    <col min="4" max="4" width="21.28515625" bestFit="1" customWidth="1"/>
    <col min="5" max="5" width="50.85546875" customWidth="1"/>
    <col min="6" max="6" width="18.140625" customWidth="1"/>
    <col min="7" max="7" width="22.85546875" bestFit="1" customWidth="1"/>
    <col min="15" max="15" width="11.42578125" customWidth="1"/>
  </cols>
  <sheetData>
    <row r="1" spans="1:15" s="12" customFormat="1" ht="57.75" customHeight="1" x14ac:dyDescent="0.2">
      <c r="A1" s="493"/>
      <c r="B1" s="493"/>
      <c r="C1" s="493"/>
      <c r="D1" s="493"/>
      <c r="E1" s="493"/>
    </row>
    <row r="2" spans="1:15" s="149" customFormat="1" ht="20.25" customHeight="1" x14ac:dyDescent="0.25">
      <c r="A2" s="502" t="s">
        <v>178</v>
      </c>
      <c r="B2" s="502"/>
      <c r="C2" s="502"/>
      <c r="D2" s="502"/>
      <c r="E2" s="502"/>
      <c r="F2" s="502"/>
      <c r="G2" s="502"/>
      <c r="H2" s="148"/>
    </row>
    <row r="3" spans="1:15" s="149" customFormat="1" ht="10.5" customHeight="1" x14ac:dyDescent="0.25">
      <c r="A3" s="150"/>
      <c r="B3" s="150"/>
      <c r="C3" s="150"/>
      <c r="D3" s="150"/>
      <c r="E3" s="150"/>
      <c r="F3" s="150"/>
      <c r="G3" s="150"/>
      <c r="H3" s="148"/>
    </row>
    <row r="4" spans="1:15" s="149" customFormat="1" ht="15.75" x14ac:dyDescent="0.25">
      <c r="E4" s="359" t="s">
        <v>171</v>
      </c>
      <c r="F4" s="326" t="str">
        <f>Deckblatt!B12</f>
        <v>Datum</v>
      </c>
      <c r="G4" s="326" t="str">
        <f>Deckblatt!D12</f>
        <v>Datum</v>
      </c>
    </row>
    <row r="5" spans="1:15" s="149" customFormat="1" ht="16.5" thickBot="1" x14ac:dyDescent="0.3">
      <c r="A5" s="503" t="s">
        <v>177</v>
      </c>
      <c r="B5" s="503"/>
      <c r="C5" s="503"/>
      <c r="D5" s="503"/>
      <c r="E5" s="503"/>
      <c r="F5" s="30"/>
      <c r="G5" s="29"/>
    </row>
    <row r="6" spans="1:15" ht="30.75" customHeight="1" thickBot="1" x14ac:dyDescent="0.25">
      <c r="A6" s="505" t="s">
        <v>162</v>
      </c>
      <c r="B6" s="506"/>
      <c r="C6" s="507"/>
      <c r="D6" s="496" t="str">
        <f>Personalkosten!A8</f>
        <v>Max Mustermann</v>
      </c>
      <c r="E6" s="497"/>
      <c r="F6" s="360" t="s">
        <v>176</v>
      </c>
      <c r="G6" s="151"/>
      <c r="H6" s="29"/>
      <c r="L6" s="13"/>
      <c r="O6" s="152"/>
    </row>
    <row r="7" spans="1:15" ht="18" customHeight="1" x14ac:dyDescent="0.2">
      <c r="A7" s="498" t="s">
        <v>148</v>
      </c>
      <c r="B7" s="498"/>
      <c r="C7" s="499"/>
      <c r="D7" s="499"/>
      <c r="E7" s="499"/>
      <c r="F7" s="142"/>
    </row>
    <row r="8" spans="1:15" ht="13.5" thickBot="1" x14ac:dyDescent="0.25">
      <c r="A8" s="153"/>
      <c r="D8" s="283">
        <v>24</v>
      </c>
      <c r="F8" s="154" t="s">
        <v>174</v>
      </c>
      <c r="G8" s="154"/>
    </row>
    <row r="9" spans="1:15" ht="26.25" thickBot="1" x14ac:dyDescent="0.25">
      <c r="A9" s="500" t="s">
        <v>99</v>
      </c>
      <c r="B9" s="501"/>
      <c r="C9" s="504" t="s">
        <v>179</v>
      </c>
      <c r="D9" s="501"/>
      <c r="E9" s="302" t="s">
        <v>45</v>
      </c>
      <c r="F9" s="306" t="s">
        <v>109</v>
      </c>
      <c r="G9" s="307" t="s">
        <v>110</v>
      </c>
    </row>
    <row r="10" spans="1:15" ht="26.25" thickBot="1" x14ac:dyDescent="0.25">
      <c r="A10" s="303" t="s">
        <v>102</v>
      </c>
      <c r="B10" s="304" t="s">
        <v>103</v>
      </c>
      <c r="C10" s="285" t="s">
        <v>211</v>
      </c>
      <c r="D10" s="285" t="s">
        <v>183</v>
      </c>
      <c r="E10" s="305" t="s">
        <v>149</v>
      </c>
      <c r="F10" s="308" t="s">
        <v>95</v>
      </c>
      <c r="G10" s="309" t="s">
        <v>111</v>
      </c>
    </row>
    <row r="11" spans="1:15" ht="25.5" customHeight="1" x14ac:dyDescent="0.2">
      <c r="A11" s="155">
        <v>2023</v>
      </c>
      <c r="B11" s="156">
        <v>45176</v>
      </c>
      <c r="C11" s="282">
        <v>0.33333333333333331</v>
      </c>
      <c r="D11" s="284">
        <f>C11*$D$8</f>
        <v>8</v>
      </c>
      <c r="E11" s="157" t="s">
        <v>98</v>
      </c>
      <c r="F11" s="158">
        <f>D11</f>
        <v>8</v>
      </c>
      <c r="G11" s="159"/>
    </row>
    <row r="12" spans="1:15" x14ac:dyDescent="0.2">
      <c r="A12" s="160"/>
      <c r="B12" s="161"/>
      <c r="C12" s="278"/>
      <c r="D12" s="284">
        <f t="shared" ref="D12:D35" si="0">C12*$D$8</f>
        <v>0</v>
      </c>
      <c r="E12" s="162"/>
      <c r="F12" s="163">
        <f>D12</f>
        <v>0</v>
      </c>
      <c r="G12" s="164"/>
    </row>
    <row r="13" spans="1:15" x14ac:dyDescent="0.2">
      <c r="A13" s="160"/>
      <c r="B13" s="161"/>
      <c r="C13" s="279"/>
      <c r="D13" s="284">
        <f t="shared" si="0"/>
        <v>0</v>
      </c>
      <c r="E13" s="162"/>
      <c r="F13" s="163">
        <v>0</v>
      </c>
      <c r="G13" s="164"/>
    </row>
    <row r="14" spans="1:15" x14ac:dyDescent="0.2">
      <c r="A14" s="160"/>
      <c r="B14" s="161"/>
      <c r="C14" s="279"/>
      <c r="D14" s="284">
        <f t="shared" si="0"/>
        <v>0</v>
      </c>
      <c r="E14" s="162"/>
      <c r="F14" s="163">
        <v>0</v>
      </c>
      <c r="G14" s="164"/>
    </row>
    <row r="15" spans="1:15" x14ac:dyDescent="0.2">
      <c r="A15" s="160"/>
      <c r="B15" s="161"/>
      <c r="C15" s="279"/>
      <c r="D15" s="284">
        <f t="shared" si="0"/>
        <v>0</v>
      </c>
      <c r="E15" s="162"/>
      <c r="F15" s="163">
        <v>0</v>
      </c>
      <c r="G15" s="164"/>
    </row>
    <row r="16" spans="1:15" x14ac:dyDescent="0.2">
      <c r="A16" s="160"/>
      <c r="B16" s="161"/>
      <c r="C16" s="279"/>
      <c r="D16" s="284">
        <f t="shared" si="0"/>
        <v>0</v>
      </c>
      <c r="E16" s="162"/>
      <c r="F16" s="163">
        <v>0</v>
      </c>
      <c r="G16" s="164"/>
    </row>
    <row r="17" spans="1:7" x14ac:dyDescent="0.2">
      <c r="A17" s="165"/>
      <c r="B17" s="166"/>
      <c r="C17" s="280"/>
      <c r="D17" s="284">
        <f t="shared" si="0"/>
        <v>0</v>
      </c>
      <c r="E17" s="167"/>
      <c r="F17" s="163">
        <v>0</v>
      </c>
      <c r="G17" s="164"/>
    </row>
    <row r="18" spans="1:7" x14ac:dyDescent="0.2">
      <c r="A18" s="165"/>
      <c r="B18" s="166"/>
      <c r="C18" s="281"/>
      <c r="D18" s="284">
        <f t="shared" si="0"/>
        <v>0</v>
      </c>
      <c r="E18" s="168"/>
      <c r="F18" s="163">
        <v>0</v>
      </c>
      <c r="G18" s="164"/>
    </row>
    <row r="19" spans="1:7" x14ac:dyDescent="0.2">
      <c r="A19" s="165"/>
      <c r="B19" s="166"/>
      <c r="C19" s="281"/>
      <c r="D19" s="284">
        <f t="shared" si="0"/>
        <v>0</v>
      </c>
      <c r="E19" s="168"/>
      <c r="F19" s="163">
        <v>0</v>
      </c>
      <c r="G19" s="164"/>
    </row>
    <row r="20" spans="1:7" x14ac:dyDescent="0.2">
      <c r="A20" s="160"/>
      <c r="B20" s="161"/>
      <c r="C20" s="278"/>
      <c r="D20" s="284">
        <f t="shared" si="0"/>
        <v>0</v>
      </c>
      <c r="E20" s="169"/>
      <c r="F20" s="163">
        <v>0</v>
      </c>
      <c r="G20" s="164"/>
    </row>
    <row r="21" spans="1:7" x14ac:dyDescent="0.2">
      <c r="A21" s="165"/>
      <c r="B21" s="166"/>
      <c r="C21" s="280"/>
      <c r="D21" s="284">
        <f t="shared" si="0"/>
        <v>0</v>
      </c>
      <c r="E21" s="167"/>
      <c r="F21" s="163">
        <v>0</v>
      </c>
      <c r="G21" s="164"/>
    </row>
    <row r="22" spans="1:7" x14ac:dyDescent="0.2">
      <c r="A22" s="160"/>
      <c r="B22" s="161"/>
      <c r="C22" s="278"/>
      <c r="D22" s="284">
        <f t="shared" si="0"/>
        <v>0</v>
      </c>
      <c r="E22" s="169"/>
      <c r="F22" s="163">
        <v>0</v>
      </c>
      <c r="G22" s="164"/>
    </row>
    <row r="23" spans="1:7" x14ac:dyDescent="0.2">
      <c r="A23" s="160"/>
      <c r="B23" s="161"/>
      <c r="C23" s="279"/>
      <c r="D23" s="284">
        <f t="shared" si="0"/>
        <v>0</v>
      </c>
      <c r="E23" s="162"/>
      <c r="F23" s="163">
        <v>0</v>
      </c>
      <c r="G23" s="164"/>
    </row>
    <row r="24" spans="1:7" x14ac:dyDescent="0.2">
      <c r="A24" s="165"/>
      <c r="B24" s="166"/>
      <c r="C24" s="280"/>
      <c r="D24" s="284">
        <f t="shared" si="0"/>
        <v>0</v>
      </c>
      <c r="E24" s="167"/>
      <c r="F24" s="163">
        <v>0</v>
      </c>
      <c r="G24" s="164"/>
    </row>
    <row r="25" spans="1:7" x14ac:dyDescent="0.2">
      <c r="A25" s="160"/>
      <c r="B25" s="161"/>
      <c r="C25" s="279"/>
      <c r="D25" s="284">
        <f t="shared" si="0"/>
        <v>0</v>
      </c>
      <c r="E25" s="169"/>
      <c r="F25" s="163">
        <v>0</v>
      </c>
      <c r="G25" s="164"/>
    </row>
    <row r="26" spans="1:7" x14ac:dyDescent="0.2">
      <c r="A26" s="160"/>
      <c r="B26" s="161"/>
      <c r="C26" s="279"/>
      <c r="D26" s="284">
        <f t="shared" si="0"/>
        <v>0</v>
      </c>
      <c r="E26" s="162"/>
      <c r="F26" s="163">
        <v>0</v>
      </c>
      <c r="G26" s="164"/>
    </row>
    <row r="27" spans="1:7" x14ac:dyDescent="0.2">
      <c r="A27" s="165"/>
      <c r="B27" s="166"/>
      <c r="C27" s="280"/>
      <c r="D27" s="284">
        <f t="shared" si="0"/>
        <v>0</v>
      </c>
      <c r="E27" s="168"/>
      <c r="F27" s="163">
        <v>0</v>
      </c>
      <c r="G27" s="164"/>
    </row>
    <row r="28" spans="1:7" x14ac:dyDescent="0.2">
      <c r="A28" s="160"/>
      <c r="B28" s="161"/>
      <c r="C28" s="279"/>
      <c r="D28" s="284">
        <f t="shared" si="0"/>
        <v>0</v>
      </c>
      <c r="E28" s="162"/>
      <c r="F28" s="163">
        <v>0</v>
      </c>
      <c r="G28" s="164"/>
    </row>
    <row r="29" spans="1:7" x14ac:dyDescent="0.2">
      <c r="A29" s="160"/>
      <c r="B29" s="161"/>
      <c r="C29" s="279"/>
      <c r="D29" s="284">
        <f t="shared" si="0"/>
        <v>0</v>
      </c>
      <c r="E29" s="162"/>
      <c r="F29" s="163">
        <v>0</v>
      </c>
      <c r="G29" s="164"/>
    </row>
    <row r="30" spans="1:7" x14ac:dyDescent="0.2">
      <c r="A30" s="160"/>
      <c r="B30" s="161"/>
      <c r="C30" s="279"/>
      <c r="D30" s="284">
        <f t="shared" si="0"/>
        <v>0</v>
      </c>
      <c r="E30" s="162"/>
      <c r="F30" s="163">
        <v>0</v>
      </c>
      <c r="G30" s="164"/>
    </row>
    <row r="31" spans="1:7" x14ac:dyDescent="0.2">
      <c r="A31" s="160"/>
      <c r="B31" s="161"/>
      <c r="C31" s="279"/>
      <c r="D31" s="284">
        <f t="shared" si="0"/>
        <v>0</v>
      </c>
      <c r="E31" s="162"/>
      <c r="F31" s="163">
        <v>0</v>
      </c>
      <c r="G31" s="164"/>
    </row>
    <row r="32" spans="1:7" x14ac:dyDescent="0.2">
      <c r="A32" s="165"/>
      <c r="B32" s="166"/>
      <c r="C32" s="280"/>
      <c r="D32" s="284">
        <f t="shared" si="0"/>
        <v>0</v>
      </c>
      <c r="E32" s="168"/>
      <c r="F32" s="163">
        <v>0</v>
      </c>
      <c r="G32" s="164"/>
    </row>
    <row r="33" spans="1:7" x14ac:dyDescent="0.2">
      <c r="A33" s="160"/>
      <c r="B33" s="161"/>
      <c r="C33" s="279"/>
      <c r="D33" s="284">
        <f t="shared" si="0"/>
        <v>0</v>
      </c>
      <c r="E33" s="169"/>
      <c r="F33" s="163">
        <v>0</v>
      </c>
      <c r="G33" s="164"/>
    </row>
    <row r="34" spans="1:7" x14ac:dyDescent="0.2">
      <c r="A34" s="160"/>
      <c r="B34" s="161"/>
      <c r="C34" s="279"/>
      <c r="D34" s="284">
        <f t="shared" si="0"/>
        <v>0</v>
      </c>
      <c r="E34" s="162"/>
      <c r="F34" s="163">
        <v>0</v>
      </c>
      <c r="G34" s="164"/>
    </row>
    <row r="35" spans="1:7" ht="13.5" thickBot="1" x14ac:dyDescent="0.25">
      <c r="A35" s="165"/>
      <c r="B35" s="166"/>
      <c r="C35" s="280"/>
      <c r="D35" s="284">
        <f t="shared" si="0"/>
        <v>0</v>
      </c>
      <c r="E35" s="167"/>
      <c r="F35" s="170">
        <v>0</v>
      </c>
      <c r="G35" s="171"/>
    </row>
    <row r="36" spans="1:7" ht="26.25" thickBot="1" x14ac:dyDescent="0.25">
      <c r="A36" s="352"/>
      <c r="B36" s="353" t="s">
        <v>46</v>
      </c>
      <c r="C36" s="354">
        <f>SUM(C11:C35)</f>
        <v>0.33333333333333331</v>
      </c>
      <c r="D36" s="355">
        <f>SUM(D11:D35)</f>
        <v>8</v>
      </c>
      <c r="E36" s="358" t="s">
        <v>97</v>
      </c>
      <c r="F36" s="356">
        <f>SUM(F11:F35)</f>
        <v>8</v>
      </c>
      <c r="G36" s="357"/>
    </row>
  </sheetData>
  <sheetProtection insertRows="0"/>
  <mergeCells count="8">
    <mergeCell ref="D6:E6"/>
    <mergeCell ref="A1:E1"/>
    <mergeCell ref="A7:E7"/>
    <mergeCell ref="A9:B9"/>
    <mergeCell ref="A2:G2"/>
    <mergeCell ref="A5:E5"/>
    <mergeCell ref="C9:D9"/>
    <mergeCell ref="A6:C6"/>
  </mergeCells>
  <pageMargins left="0.78740157499999996" right="0.68" top="0.6" bottom="0.984251969" header="0.4921259845" footer="0.4921259845"/>
  <pageSetup paperSize="9" scale="5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'Drop&amp;Down Liste'!$A$60:$A$119</xm:f>
          </x14:formula1>
          <xm:sqref>G6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O36"/>
  <sheetViews>
    <sheetView topLeftCell="A16" zoomScaleNormal="100" workbookViewId="0">
      <selection activeCell="E36" sqref="E36"/>
    </sheetView>
  </sheetViews>
  <sheetFormatPr baseColWidth="10" defaultColWidth="11.42578125" defaultRowHeight="12.75" x14ac:dyDescent="0.2"/>
  <cols>
    <col min="1" max="1" width="16.85546875" customWidth="1"/>
    <col min="3" max="3" width="14.140625" bestFit="1" customWidth="1"/>
    <col min="4" max="4" width="21.28515625" bestFit="1" customWidth="1"/>
    <col min="5" max="5" width="50.85546875" customWidth="1"/>
    <col min="6" max="6" width="18.140625" customWidth="1"/>
    <col min="7" max="7" width="22.85546875" bestFit="1" customWidth="1"/>
    <col min="15" max="15" width="11.42578125" customWidth="1"/>
  </cols>
  <sheetData>
    <row r="1" spans="1:15" s="12" customFormat="1" ht="57.75" customHeight="1" x14ac:dyDescent="0.2">
      <c r="A1" s="493"/>
      <c r="B1" s="493"/>
      <c r="C1" s="493"/>
      <c r="D1" s="493"/>
      <c r="E1" s="493"/>
    </row>
    <row r="2" spans="1:15" s="149" customFormat="1" ht="20.25" customHeight="1" x14ac:dyDescent="0.25">
      <c r="A2" s="502" t="s">
        <v>178</v>
      </c>
      <c r="B2" s="502"/>
      <c r="C2" s="502"/>
      <c r="D2" s="502"/>
      <c r="E2" s="502"/>
      <c r="F2" s="502"/>
      <c r="G2" s="502"/>
      <c r="H2" s="148"/>
    </row>
    <row r="3" spans="1:15" s="149" customFormat="1" ht="10.5" customHeight="1" x14ac:dyDescent="0.25">
      <c r="A3" s="150"/>
      <c r="B3" s="150"/>
      <c r="C3" s="150"/>
      <c r="D3" s="150"/>
      <c r="E3" s="150"/>
      <c r="F3" s="150"/>
      <c r="G3" s="150"/>
      <c r="H3" s="148"/>
    </row>
    <row r="4" spans="1:15" s="149" customFormat="1" ht="15.75" x14ac:dyDescent="0.25">
      <c r="E4" s="359" t="s">
        <v>171</v>
      </c>
      <c r="F4" s="326" t="str">
        <f>Deckblatt!B12</f>
        <v>Datum</v>
      </c>
      <c r="G4" s="326" t="str">
        <f>Deckblatt!D12</f>
        <v>Datum</v>
      </c>
    </row>
    <row r="5" spans="1:15" s="149" customFormat="1" ht="16.5" thickBot="1" x14ac:dyDescent="0.3">
      <c r="A5" s="503" t="s">
        <v>177</v>
      </c>
      <c r="B5" s="503"/>
      <c r="C5" s="503"/>
      <c r="D5" s="503"/>
      <c r="E5" s="503"/>
      <c r="F5" s="30"/>
      <c r="G5" s="29"/>
    </row>
    <row r="6" spans="1:15" ht="30.75" customHeight="1" thickBot="1" x14ac:dyDescent="0.25">
      <c r="A6" s="505" t="s">
        <v>162</v>
      </c>
      <c r="B6" s="506"/>
      <c r="C6" s="507"/>
      <c r="D6" s="496" t="str">
        <f>Personalkosten!A9</f>
        <v>Sabine Musterfrau</v>
      </c>
      <c r="E6" s="497"/>
      <c r="F6" s="360" t="s">
        <v>260</v>
      </c>
      <c r="G6" s="151"/>
      <c r="H6" s="29"/>
      <c r="L6" s="13"/>
      <c r="O6" s="152"/>
    </row>
    <row r="7" spans="1:15" ht="18" customHeight="1" x14ac:dyDescent="0.2">
      <c r="A7" s="498" t="s">
        <v>148</v>
      </c>
      <c r="B7" s="498"/>
      <c r="C7" s="499"/>
      <c r="D7" s="499"/>
      <c r="E7" s="499"/>
      <c r="F7" s="142"/>
    </row>
    <row r="8" spans="1:15" ht="13.5" thickBot="1" x14ac:dyDescent="0.25">
      <c r="A8" s="153"/>
      <c r="D8" s="283">
        <v>24</v>
      </c>
      <c r="F8" s="154" t="s">
        <v>174</v>
      </c>
      <c r="G8" s="154"/>
    </row>
    <row r="9" spans="1:15" ht="26.25" thickBot="1" x14ac:dyDescent="0.25">
      <c r="A9" s="500" t="s">
        <v>99</v>
      </c>
      <c r="B9" s="501"/>
      <c r="C9" s="504" t="s">
        <v>179</v>
      </c>
      <c r="D9" s="501"/>
      <c r="E9" s="302" t="s">
        <v>45</v>
      </c>
      <c r="F9" s="306" t="s">
        <v>109</v>
      </c>
      <c r="G9" s="307" t="s">
        <v>110</v>
      </c>
    </row>
    <row r="10" spans="1:15" ht="26.25" thickBot="1" x14ac:dyDescent="0.25">
      <c r="A10" s="303" t="s">
        <v>102</v>
      </c>
      <c r="B10" s="304" t="s">
        <v>103</v>
      </c>
      <c r="C10" s="285" t="s">
        <v>211</v>
      </c>
      <c r="D10" s="285" t="s">
        <v>183</v>
      </c>
      <c r="E10" s="305" t="s">
        <v>149</v>
      </c>
      <c r="F10" s="308" t="s">
        <v>95</v>
      </c>
      <c r="G10" s="309" t="s">
        <v>111</v>
      </c>
    </row>
    <row r="11" spans="1:15" ht="25.5" customHeight="1" x14ac:dyDescent="0.2">
      <c r="A11" s="155">
        <v>2023</v>
      </c>
      <c r="B11" s="156">
        <v>45176</v>
      </c>
      <c r="C11" s="282">
        <v>0.33333333333333331</v>
      </c>
      <c r="D11" s="284">
        <f>C11*$D$8</f>
        <v>8</v>
      </c>
      <c r="E11" s="157" t="s">
        <v>98</v>
      </c>
      <c r="F11" s="158">
        <f>D11</f>
        <v>8</v>
      </c>
      <c r="G11" s="159"/>
    </row>
    <row r="12" spans="1:15" x14ac:dyDescent="0.2">
      <c r="A12" s="160"/>
      <c r="B12" s="161"/>
      <c r="C12" s="278"/>
      <c r="D12" s="284">
        <f t="shared" ref="D12:D35" si="0">C12*$D$8</f>
        <v>0</v>
      </c>
      <c r="E12" s="162"/>
      <c r="F12" s="163">
        <f>D12</f>
        <v>0</v>
      </c>
      <c r="G12" s="164"/>
    </row>
    <row r="13" spans="1:15" x14ac:dyDescent="0.2">
      <c r="A13" s="160"/>
      <c r="B13" s="161"/>
      <c r="C13" s="279"/>
      <c r="D13" s="284">
        <f t="shared" si="0"/>
        <v>0</v>
      </c>
      <c r="E13" s="162"/>
      <c r="F13" s="163">
        <v>0</v>
      </c>
      <c r="G13" s="164"/>
    </row>
    <row r="14" spans="1:15" x14ac:dyDescent="0.2">
      <c r="A14" s="160"/>
      <c r="B14" s="161"/>
      <c r="C14" s="279"/>
      <c r="D14" s="284">
        <f t="shared" si="0"/>
        <v>0</v>
      </c>
      <c r="E14" s="162"/>
      <c r="F14" s="163">
        <v>0</v>
      </c>
      <c r="G14" s="164"/>
    </row>
    <row r="15" spans="1:15" x14ac:dyDescent="0.2">
      <c r="A15" s="160"/>
      <c r="B15" s="161"/>
      <c r="C15" s="279"/>
      <c r="D15" s="284">
        <f t="shared" si="0"/>
        <v>0</v>
      </c>
      <c r="E15" s="162"/>
      <c r="F15" s="163">
        <v>0</v>
      </c>
      <c r="G15" s="164"/>
    </row>
    <row r="16" spans="1:15" x14ac:dyDescent="0.2">
      <c r="A16" s="160"/>
      <c r="B16" s="161"/>
      <c r="C16" s="279"/>
      <c r="D16" s="284">
        <f t="shared" si="0"/>
        <v>0</v>
      </c>
      <c r="E16" s="162"/>
      <c r="F16" s="163">
        <v>0</v>
      </c>
      <c r="G16" s="164"/>
    </row>
    <row r="17" spans="1:7" x14ac:dyDescent="0.2">
      <c r="A17" s="165"/>
      <c r="B17" s="166"/>
      <c r="C17" s="280"/>
      <c r="D17" s="284">
        <f t="shared" si="0"/>
        <v>0</v>
      </c>
      <c r="E17" s="167"/>
      <c r="F17" s="163">
        <v>0</v>
      </c>
      <c r="G17" s="164"/>
    </row>
    <row r="18" spans="1:7" x14ac:dyDescent="0.2">
      <c r="A18" s="165"/>
      <c r="B18" s="166"/>
      <c r="C18" s="281"/>
      <c r="D18" s="284">
        <f t="shared" si="0"/>
        <v>0</v>
      </c>
      <c r="E18" s="168"/>
      <c r="F18" s="163">
        <v>0</v>
      </c>
      <c r="G18" s="164"/>
    </row>
    <row r="19" spans="1:7" x14ac:dyDescent="0.2">
      <c r="A19" s="165"/>
      <c r="B19" s="166"/>
      <c r="C19" s="281"/>
      <c r="D19" s="284">
        <f t="shared" si="0"/>
        <v>0</v>
      </c>
      <c r="E19" s="168"/>
      <c r="F19" s="163">
        <v>0</v>
      </c>
      <c r="G19" s="164"/>
    </row>
    <row r="20" spans="1:7" x14ac:dyDescent="0.2">
      <c r="A20" s="160"/>
      <c r="B20" s="161"/>
      <c r="C20" s="278"/>
      <c r="D20" s="284">
        <f t="shared" si="0"/>
        <v>0</v>
      </c>
      <c r="E20" s="169"/>
      <c r="F20" s="163">
        <v>0</v>
      </c>
      <c r="G20" s="164"/>
    </row>
    <row r="21" spans="1:7" x14ac:dyDescent="0.2">
      <c r="A21" s="165"/>
      <c r="B21" s="166"/>
      <c r="C21" s="280"/>
      <c r="D21" s="284">
        <f t="shared" si="0"/>
        <v>0</v>
      </c>
      <c r="E21" s="167"/>
      <c r="F21" s="163">
        <v>0</v>
      </c>
      <c r="G21" s="164"/>
    </row>
    <row r="22" spans="1:7" x14ac:dyDescent="0.2">
      <c r="A22" s="160"/>
      <c r="B22" s="161"/>
      <c r="C22" s="278"/>
      <c r="D22" s="284">
        <f t="shared" si="0"/>
        <v>0</v>
      </c>
      <c r="E22" s="169"/>
      <c r="F22" s="163">
        <v>0</v>
      </c>
      <c r="G22" s="164"/>
    </row>
    <row r="23" spans="1:7" x14ac:dyDescent="0.2">
      <c r="A23" s="160"/>
      <c r="B23" s="161"/>
      <c r="C23" s="279"/>
      <c r="D23" s="284">
        <f t="shared" si="0"/>
        <v>0</v>
      </c>
      <c r="E23" s="162"/>
      <c r="F23" s="163">
        <v>0</v>
      </c>
      <c r="G23" s="164"/>
    </row>
    <row r="24" spans="1:7" x14ac:dyDescent="0.2">
      <c r="A24" s="165"/>
      <c r="B24" s="166"/>
      <c r="C24" s="280"/>
      <c r="D24" s="284">
        <f t="shared" si="0"/>
        <v>0</v>
      </c>
      <c r="E24" s="167"/>
      <c r="F24" s="163">
        <v>0</v>
      </c>
      <c r="G24" s="164"/>
    </row>
    <row r="25" spans="1:7" x14ac:dyDescent="0.2">
      <c r="A25" s="160"/>
      <c r="B25" s="161"/>
      <c r="C25" s="279"/>
      <c r="D25" s="284">
        <f t="shared" si="0"/>
        <v>0</v>
      </c>
      <c r="E25" s="169"/>
      <c r="F25" s="163">
        <v>0</v>
      </c>
      <c r="G25" s="164"/>
    </row>
    <row r="26" spans="1:7" x14ac:dyDescent="0.2">
      <c r="A26" s="160"/>
      <c r="B26" s="161"/>
      <c r="C26" s="279"/>
      <c r="D26" s="284">
        <f t="shared" si="0"/>
        <v>0</v>
      </c>
      <c r="E26" s="162"/>
      <c r="F26" s="163">
        <v>0</v>
      </c>
      <c r="G26" s="164"/>
    </row>
    <row r="27" spans="1:7" x14ac:dyDescent="0.2">
      <c r="A27" s="165"/>
      <c r="B27" s="166"/>
      <c r="C27" s="280"/>
      <c r="D27" s="284">
        <f t="shared" si="0"/>
        <v>0</v>
      </c>
      <c r="E27" s="168"/>
      <c r="F27" s="163">
        <v>0</v>
      </c>
      <c r="G27" s="164"/>
    </row>
    <row r="28" spans="1:7" x14ac:dyDescent="0.2">
      <c r="A28" s="160"/>
      <c r="B28" s="161"/>
      <c r="C28" s="279"/>
      <c r="D28" s="284">
        <f t="shared" si="0"/>
        <v>0</v>
      </c>
      <c r="E28" s="162"/>
      <c r="F28" s="163">
        <v>0</v>
      </c>
      <c r="G28" s="164"/>
    </row>
    <row r="29" spans="1:7" x14ac:dyDescent="0.2">
      <c r="A29" s="160"/>
      <c r="B29" s="161"/>
      <c r="C29" s="279"/>
      <c r="D29" s="284">
        <f t="shared" si="0"/>
        <v>0</v>
      </c>
      <c r="E29" s="162"/>
      <c r="F29" s="163">
        <v>0</v>
      </c>
      <c r="G29" s="164"/>
    </row>
    <row r="30" spans="1:7" x14ac:dyDescent="0.2">
      <c r="A30" s="160"/>
      <c r="B30" s="161"/>
      <c r="C30" s="279"/>
      <c r="D30" s="284">
        <f t="shared" si="0"/>
        <v>0</v>
      </c>
      <c r="E30" s="162"/>
      <c r="F30" s="163">
        <v>0</v>
      </c>
      <c r="G30" s="164"/>
    </row>
    <row r="31" spans="1:7" x14ac:dyDescent="0.2">
      <c r="A31" s="160"/>
      <c r="B31" s="161"/>
      <c r="C31" s="279"/>
      <c r="D31" s="284">
        <f t="shared" si="0"/>
        <v>0</v>
      </c>
      <c r="E31" s="162"/>
      <c r="F31" s="163">
        <v>0</v>
      </c>
      <c r="G31" s="164"/>
    </row>
    <row r="32" spans="1:7" x14ac:dyDescent="0.2">
      <c r="A32" s="165"/>
      <c r="B32" s="166"/>
      <c r="C32" s="280"/>
      <c r="D32" s="284">
        <f t="shared" si="0"/>
        <v>0</v>
      </c>
      <c r="E32" s="168"/>
      <c r="F32" s="163">
        <v>0</v>
      </c>
      <c r="G32" s="164"/>
    </row>
    <row r="33" spans="1:7" x14ac:dyDescent="0.2">
      <c r="A33" s="160"/>
      <c r="B33" s="161"/>
      <c r="C33" s="279"/>
      <c r="D33" s="284">
        <f t="shared" si="0"/>
        <v>0</v>
      </c>
      <c r="E33" s="169"/>
      <c r="F33" s="163">
        <v>0</v>
      </c>
      <c r="G33" s="164"/>
    </row>
    <row r="34" spans="1:7" x14ac:dyDescent="0.2">
      <c r="A34" s="160"/>
      <c r="B34" s="161"/>
      <c r="C34" s="279"/>
      <c r="D34" s="284">
        <f t="shared" si="0"/>
        <v>0</v>
      </c>
      <c r="E34" s="162"/>
      <c r="F34" s="163">
        <v>0</v>
      </c>
      <c r="G34" s="164"/>
    </row>
    <row r="35" spans="1:7" ht="13.5" thickBot="1" x14ac:dyDescent="0.25">
      <c r="A35" s="165"/>
      <c r="B35" s="166"/>
      <c r="C35" s="280"/>
      <c r="D35" s="284">
        <f t="shared" si="0"/>
        <v>0</v>
      </c>
      <c r="E35" s="167"/>
      <c r="F35" s="170">
        <v>0</v>
      </c>
      <c r="G35" s="171"/>
    </row>
    <row r="36" spans="1:7" ht="26.25" thickBot="1" x14ac:dyDescent="0.25">
      <c r="A36" s="352"/>
      <c r="B36" s="353" t="s">
        <v>46</v>
      </c>
      <c r="C36" s="354">
        <f>SUM(C11:C35)</f>
        <v>0.33333333333333331</v>
      </c>
      <c r="D36" s="355">
        <f>SUM(D11:D35)</f>
        <v>8</v>
      </c>
      <c r="E36" s="358" t="s">
        <v>97</v>
      </c>
      <c r="F36" s="356">
        <f>SUM(F11:F35)</f>
        <v>8</v>
      </c>
      <c r="G36" s="357"/>
    </row>
  </sheetData>
  <sheetProtection insertRows="0"/>
  <mergeCells count="8">
    <mergeCell ref="A9:B9"/>
    <mergeCell ref="C9:D9"/>
    <mergeCell ref="A1:E1"/>
    <mergeCell ref="A2:G2"/>
    <mergeCell ref="A5:E5"/>
    <mergeCell ref="D6:E6"/>
    <mergeCell ref="A7:E7"/>
    <mergeCell ref="A6:C6"/>
  </mergeCells>
  <pageMargins left="0.78740157499999996" right="0.68" top="0.6" bottom="0.984251969" header="0.4921259845" footer="0.4921259845"/>
  <pageSetup paperSize="9" scale="5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'Drop&amp;Down Liste'!$A$60:$A$119</xm:f>
          </x14:formula1>
          <xm:sqref>G6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atricia Aigelsreiter"/>
    <f:field ref="FSCFOLIO_1_1001_FieldCurrentDate" text="26.03.2024 09:36"/>
    <f:field ref="objvalidfrom" date="" text="" edit="true"/>
    <f:field ref="objvalidto" date="" text="" edit="true"/>
    <f:field ref="FSCFOLIO_1_1001_FieldReleasedVersionDate" text=""/>
    <f:field ref="FSCFOLIO_1_1001_FieldReleasedVersionNr" text=""/>
    <f:field ref="CCAPRECONFIG_15_1001_Objektname" text="Projektkostenaufstellung_inkl._Abrechnungsformblätter_F_E_Q_betrieblich_ab_1.1.2024" edit="true"/>
    <f:field ref="CCAPRECONFIG_15_1001_Objektname" text="Projektkostenaufstellung_inkl._Abrechnungsformblätter_F_E_Q_betrieblich_ab_1.1.2024" edit="true"/>
    <f:field ref="objname" text="Projektkostenaufstellung_inkl._Abrechnungsformblätter_F_E_Q_betrieblich_ab_1.1.2024" edit="true"/>
    <f:field ref="objsubject" text="" edit="true"/>
    <f:field ref="objcreatedby" text="Aigelsreiter, Patricia"/>
    <f:field ref="objcreatedat" date="2024-03-19T10:13:11" text="19.03.2024 10:13:11"/>
    <f:field ref="objchangedby" text="Aigelsreiter, Patricia"/>
    <f:field ref="objmodifiedat" date="2024-03-19T10:14:44" text="19.03.2024 10:14:4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13</vt:i4>
      </vt:variant>
    </vt:vector>
  </HeadingPairs>
  <TitlesOfParts>
    <vt:vector size="30" baseType="lpstr">
      <vt:lpstr>Gesamtkostenaufstellung</vt:lpstr>
      <vt:lpstr>Projektstrukturplan</vt:lpstr>
      <vt:lpstr>Personalkosten</vt:lpstr>
      <vt:lpstr>Unternehmerlohn</vt:lpstr>
      <vt:lpstr>Gemeinkostenpauschale</vt:lpstr>
      <vt:lpstr>Instrumente Ausrüstung</vt:lpstr>
      <vt:lpstr>ext. Dienstleistungen</vt:lpstr>
      <vt:lpstr>Formblatt Tätigkeiten</vt:lpstr>
      <vt:lpstr>Formblatt Tätigkeiten (2)</vt:lpstr>
      <vt:lpstr>Deckblatt</vt:lpstr>
      <vt:lpstr>Endbericht</vt:lpstr>
      <vt:lpstr>Soll-Ist Vergleich</vt:lpstr>
      <vt:lpstr>Abrechnung Personalkosten </vt:lpstr>
      <vt:lpstr>Abrechnung Unternehmerlohn</vt:lpstr>
      <vt:lpstr>Abrechnung I &amp; A</vt:lpstr>
      <vt:lpstr>Abrechnung ext. DL</vt:lpstr>
      <vt:lpstr>Drop&amp;Down Liste</vt:lpstr>
      <vt:lpstr>'Abrechnung ext. DL'!Druckbereich</vt:lpstr>
      <vt:lpstr>'Abrechnung I &amp; A'!Druckbereich</vt:lpstr>
      <vt:lpstr>Deckblatt!Druckbereich</vt:lpstr>
      <vt:lpstr>Endbericht!Druckbereich</vt:lpstr>
      <vt:lpstr>'Formblatt Tätigkeiten'!Druckbereich</vt:lpstr>
      <vt:lpstr>'Formblatt Tätigkeiten (2)'!Druckbereich</vt:lpstr>
      <vt:lpstr>Personalkosten!Druckbereich</vt:lpstr>
      <vt:lpstr>Projektstrukturplan!Druckbereich</vt:lpstr>
      <vt:lpstr>'Soll-Ist Vergleich'!Druckbereich</vt:lpstr>
      <vt:lpstr>Unternehmerlohn!Druckbereich</vt:lpstr>
      <vt:lpstr>'Abrechnung ext. DL'!Drucktitel</vt:lpstr>
      <vt:lpstr>'Abrechnung I &amp; A'!Drucktitel</vt:lpstr>
      <vt:lpstr>'Soll-Ist Vergleich'!Drucktitel</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Hechl Philipp (WST3)</cp:lastModifiedBy>
  <cp:lastPrinted>2014-08-13T13:19:59Z</cp:lastPrinted>
  <dcterms:created xsi:type="dcterms:W3CDTF">2011-06-09T08:50:45Z</dcterms:created>
  <dcterms:modified xsi:type="dcterms:W3CDTF">2026-01-08T13:11:04Z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Team Innovation Programmdokumente, Leitfäden für Förderungen ab dem 1.1.2022</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19.10.2023</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WST3-A-866/110-2022</vt:lpwstr>
  </property>
  <property fmtid="{D5CDD505-2E9C-101B-9397-08002B2CF9AE}" pid="21" name="FSC#FSCLAKIS@15.1000:Objektname">
    <vt:lpwstr>Projektkostenaufstellung inkl. Abrechnungsformblätter F&amp;E Q betrieblich ab 1.1.2024</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11. März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NOELLAKISFORMSPROP@1000.8803:xmldataVertrEnt">
    <vt:lpwstr>Kein Vertreter erfasst</vt:lpwstr>
  </property>
  <property fmtid="{D5CDD505-2E9C-101B-9397-08002B2CF9AE}" pid="50" name="FSC#NOELLAKISFORMSPROP@1000.8803:xmldataGrundstEnt">
    <vt:lpwstr>keine Grundstücke</vt:lpwstr>
  </property>
  <property fmtid="{D5CDD505-2E9C-101B-9397-08002B2CF9AE}" pid="51" name="FSC#NOELLAKISFORMSPROP@1000.8803:xmldataGVAVerk">
    <vt:lpwstr>keine Verkäufer</vt:lpwstr>
  </property>
  <property fmtid="{D5CDD505-2E9C-101B-9397-08002B2CF9AE}" pid="52" name="FSC#NOELLAKISFORMSPROP@1000.8803:xmldataGVAKaeufer">
    <vt:lpwstr>keine Käufer</vt:lpwstr>
  </property>
  <property fmtid="{D5CDD505-2E9C-101B-9397-08002B2CF9AE}" pid="53" name="FSC#NOELLAKISFORMSPROP@1000.8803:xmldataGVARechtsgesch">
    <vt:lpwstr>kein Rechtsgeschäft</vt:lpwstr>
  </property>
  <property fmtid="{D5CDD505-2E9C-101B-9397-08002B2CF9AE}" pid="54" name="FSC#NOELLAKISFORMSPROP@1000.8803:xmldataGVA_RG_dat">
    <vt:lpwstr>kein Datum</vt:lpwstr>
  </property>
  <property fmtid="{D5CDD505-2E9C-101B-9397-08002B2CF9AE}" pid="55" name="FSC#NOELLAKISFORMSPROP@1000.8803:xmldata_RG_Zahl_GVA">
    <vt:lpwstr>Keine Aktenzahl des Rechtsgeschäfts erfasst</vt:lpwstr>
  </property>
  <property fmtid="{D5CDD505-2E9C-101B-9397-08002B2CF9AE}" pid="56" name="FSC#NOELLAKISFORMSPROP@1000.8803:xmldata_grundstueck_GVA">
    <vt:lpwstr>keine Grundstücke</vt:lpwstr>
  </property>
  <property fmtid="{D5CDD505-2E9C-101B-9397-08002B2CF9AE}" pid="57" name="FSC#NOELLAKISFORMSPROP@1000.8803:xmldataZuschlagGVA">
    <vt:lpwstr>Kein Zuschlag - Gericht erfasst</vt:lpwstr>
  </property>
  <property fmtid="{D5CDD505-2E9C-101B-9397-08002B2CF9AE}" pid="58" name="FSC#NOELLAKISFORMSPROP@1000.8803:xmldata_ZuDat_GVA">
    <vt:lpwstr>Kein Zuschlag - Datum erfasst</vt:lpwstr>
  </property>
  <property fmtid="{D5CDD505-2E9C-101B-9397-08002B2CF9AE}" pid="59" name="FSC#NOELLAKISFORMSPROP@1000.8803:xmldata_ZuZahl_GVA">
    <vt:lpwstr>Kein Zuschlag - Zahl erfasst</vt:lpwstr>
  </property>
  <property fmtid="{D5CDD505-2E9C-101B-9397-08002B2CF9AE}" pid="60" name="FSC#NOELLAKISFORMSPROP@1000.8803:xmldata_Vertreter_GVA">
    <vt:lpwstr>Kein Vertreter erfasst</vt:lpwstr>
  </property>
  <property fmtid="{D5CDD505-2E9C-101B-9397-08002B2CF9AE}" pid="61" name="FSC#COOSYSTEM@1.1:Container">
    <vt:lpwstr>COO.1000.8802.68.14885162</vt:lpwstr>
  </property>
  <property fmtid="{D5CDD505-2E9C-101B-9397-08002B2CF9AE}" pid="62" name="FSC#COOELAK@1.1001:Subject">
    <vt:lpwstr>Abteilungsinterne Projekte (z. B. Förderrichtlinien)</vt:lpwstr>
  </property>
  <property fmtid="{D5CDD505-2E9C-101B-9397-08002B2CF9AE}" pid="63" name="FSC#COOELAK@1.1001:FileReference">
    <vt:lpwstr>WST3-A-866-2005</vt:lpwstr>
  </property>
  <property fmtid="{D5CDD505-2E9C-101B-9397-08002B2CF9AE}" pid="64" name="FSC#COOELAK@1.1001:FileRefYear">
    <vt:lpwstr>2005</vt:lpwstr>
  </property>
  <property fmtid="{D5CDD505-2E9C-101B-9397-08002B2CF9AE}" pid="65" name="FSC#COOELAK@1.1001:FileRefOrdinal">
    <vt:lpwstr>866</vt:lpwstr>
  </property>
  <property fmtid="{D5CDD505-2E9C-101B-9397-08002B2CF9AE}" pid="66" name="FSC#COOELAK@1.1001:FileRefOU">
    <vt:lpwstr>WST3</vt:lpwstr>
  </property>
  <property fmtid="{D5CDD505-2E9C-101B-9397-08002B2CF9AE}" pid="67" name="FSC#COOELAK@1.1001:Organization">
    <vt:lpwstr/>
  </property>
  <property fmtid="{D5CDD505-2E9C-101B-9397-08002B2CF9AE}" pid="68" name="FSC#COOELAK@1.1001:Owner">
    <vt:lpwstr>Patricia Aigelsreiter</vt:lpwstr>
  </property>
  <property fmtid="{D5CDD505-2E9C-101B-9397-08002B2CF9AE}" pid="69" name="FSC#COOELAK@1.1001:OwnerExtension">
    <vt:lpwstr>16202</vt:lpwstr>
  </property>
  <property fmtid="{D5CDD505-2E9C-101B-9397-08002B2CF9AE}" pid="70" name="FSC#COOELAK@1.1001:OwnerFaxExtension">
    <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WST3 (Abteilung Wirtschaft, Tourismus und Technologie)</vt:lpwstr>
  </property>
  <property fmtid="{D5CDD505-2E9C-101B-9397-08002B2CF9AE}" pid="76" name="FSC#COOELAK@1.1001:CreatedAt">
    <vt:lpwstr>19.10.2023</vt:lpwstr>
  </property>
  <property fmtid="{D5CDD505-2E9C-101B-9397-08002B2CF9AE}" pid="77" name="FSC#COOELAK@1.1001:OU">
    <vt:lpwstr>WST3-KZL (WST3 Kanzlei Wirtschaft, Tourismus und Technologie)</vt:lpwstr>
  </property>
  <property fmtid="{D5CDD505-2E9C-101B-9397-08002B2CF9AE}" pid="78" name="FSC#COOELAK@1.1001:Priority">
    <vt:lpwstr> ()</vt:lpwstr>
  </property>
  <property fmtid="{D5CDD505-2E9C-101B-9397-08002B2CF9AE}" pid="79" name="FSC#COOELAK@1.1001:ObjBarCode">
    <vt:lpwstr>*COO.1000.8802.68.14885162*</vt:lpwstr>
  </property>
  <property fmtid="{D5CDD505-2E9C-101B-9397-08002B2CF9AE}" pid="80" name="FSC#COOELAK@1.1001:RefBarCode">
    <vt:lpwstr>*COO.1000.8802.16.14977407*</vt:lpwstr>
  </property>
  <property fmtid="{D5CDD505-2E9C-101B-9397-08002B2CF9AE}" pid="81" name="FSC#COOELAK@1.1001:FileRefBarCode">
    <vt:lpwstr>*WST3-A-866-2005*</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A</vt:lpwstr>
  </property>
  <property fmtid="{D5CDD505-2E9C-101B-9397-08002B2CF9AE}" pid="95" name="FSC#COOELAK@1.1001:CurrentUserRolePos">
    <vt:lpwstr>Bearbeitung</vt:lpwstr>
  </property>
  <property fmtid="{D5CDD505-2E9C-101B-9397-08002B2CF9AE}" pid="96" name="FSC#COOELAK@1.1001:CurrentUserEmail">
    <vt:lpwstr>patricia.aigelsreiter@noel.gv.at</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Roswitha Lehmbacher</vt:lpwstr>
  </property>
  <property fmtid="{D5CDD505-2E9C-101B-9397-08002B2CF9AE}" pid="104" name="FSC#ATSTATECFG@1.1001:AgentPhone">
    <vt:lpwstr>16134</vt:lpwstr>
  </property>
  <property fmtid="{D5CDD505-2E9C-101B-9397-08002B2CF9AE}" pid="105" name="FSC#ATSTATECFG@1.1001:DepartmentFax">
    <vt:lpwstr/>
  </property>
  <property fmtid="{D5CDD505-2E9C-101B-9397-08002B2CF9AE}" pid="106" name="FSC#ATSTATECFG@1.1001:DepartmentEMail">
    <vt:lpwstr>post.wst3@noel.gv.at</vt:lpwstr>
  </property>
  <property fmtid="{D5CDD505-2E9C-101B-9397-08002B2CF9AE}" pid="107" name="FSC#ATSTATECFG@1.1001:SubfileDate">
    <vt:lpwstr>17.01.2022</vt:lpwstr>
  </property>
  <property fmtid="{D5CDD505-2E9C-101B-9397-08002B2CF9AE}" pid="108" name="FSC#ATSTATECFG@1.1001:SubfileSubject">
    <vt:lpwstr>final auf homepage 11032024</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WST3-A-866/110-2022</vt:lpwstr>
  </property>
  <property fmtid="{D5CDD505-2E9C-101B-9397-08002B2CF9AE}" pid="116" name="FSC#ATSTATECFG@1.1001:Clause">
    <vt:lpwstr/>
  </property>
  <property fmtid="{D5CDD505-2E9C-101B-9397-08002B2CF9AE}" pid="117" name="FSC#ATSTATECFG@1.1001:ExternalFile">
    <vt:lpwstr>Bezug: </vt:lpwstr>
  </property>
  <property fmtid="{D5CDD505-2E9C-101B-9397-08002B2CF9AE}" pid="118" name="FSC#ATSTATECFG@1.1001:ApprovedSignature">
    <vt:lpwstr/>
  </property>
  <property fmtid="{D5CDD505-2E9C-101B-9397-08002B2CF9AE}" pid="119" name="FSC#FSCLAKIS@15.1000:Geschlecht_Bearbeiter">
    <vt:lpwstr>Weiblich</vt:lpwstr>
  </property>
  <property fmtid="{D5CDD505-2E9C-101B-9397-08002B2CF9AE}" pid="120" name="FSC#FSCLAKIS@15.1000:Geschlecht_Eigentuemer_Zuschrift">
    <vt:lpwstr/>
  </property>
  <property fmtid="{D5CDD505-2E9C-101B-9397-08002B2CF9AE}" pid="121" name="FSC#ATSTATECFG@1.1001:BankAccount">
    <vt:lpwstr/>
  </property>
  <property fmtid="{D5CDD505-2E9C-101B-9397-08002B2CF9AE}" pid="122" name="FSC#ATSTATECFG@1.1001:BankAccountOwner">
    <vt:lpwstr/>
  </property>
  <property fmtid="{D5CDD505-2E9C-101B-9397-08002B2CF9AE}" pid="123" name="FSC#ATSTATECFG@1.1001:BankInstitute">
    <vt:lpwstr/>
  </property>
  <property fmtid="{D5CDD505-2E9C-101B-9397-08002B2CF9AE}" pid="124" name="FSC#ATSTATECFG@1.1001:BankAccountID">
    <vt:lpwstr/>
  </property>
  <property fmtid="{D5CDD505-2E9C-101B-9397-08002B2CF9AE}" pid="125" name="FSC#ATSTATECFG@1.1001:BankAccountIBAN">
    <vt:lpwstr/>
  </property>
  <property fmtid="{D5CDD505-2E9C-101B-9397-08002B2CF9AE}" pid="126" name="FSC#ATSTATECFG@1.1001:BankAccountBIC">
    <vt:lpwstr/>
  </property>
  <property fmtid="{D5CDD505-2E9C-101B-9397-08002B2CF9AE}" pid="127" name="FSC#ATSTATECFG@1.1001:BankName">
    <vt:lpwstr/>
  </property>
  <property fmtid="{D5CDD505-2E9C-101B-9397-08002B2CF9AE}" pid="128" name="FSC#FSCLAKIS@15.1000:Eigentuemer_Zuschrift_Tit_NN">
    <vt:lpwstr/>
  </property>
  <property fmtid="{D5CDD505-2E9C-101B-9397-08002B2CF9AE}" pid="129" name="FSC#NOELLAKISFORMSPROP@1000.8803:xmldata3n">
    <vt:lpwstr>TEXT: LEER (!)</vt:lpwstr>
  </property>
  <property fmtid="{D5CDD505-2E9C-101B-9397-08002B2CF9AE}" pid="130" name="FSC#NOELLAKISFORMSPROP@1000.8803:xmldata10n">
    <vt:lpwstr>TEXT: LEER (!)</vt:lpwstr>
  </property>
  <property fmtid="{D5CDD505-2E9C-101B-9397-08002B2CF9AE}" pid="131" name="FSC#NOELLAKISFORMSPROP@1000.8803:xmldata100n">
    <vt:lpwstr>kein Rechtsgeschäft</vt:lpwstr>
  </property>
  <property fmtid="{D5CDD505-2E9C-101B-9397-08002B2CF9AE}" pid="132" name="FSC#NOELLAKISFORMSPROP@1000.8803:xmldata101n">
    <vt:lpwstr>kein Datum</vt:lpwstr>
  </property>
  <property fmtid="{D5CDD505-2E9C-101B-9397-08002B2CF9AE}" pid="133" name="FSC#NOELLAKISFORMSPROP@1000.8803:xmldata102n">
    <vt:lpwstr>Keine Aktenzahl des Rechtsgeschäfts erfasst</vt:lpwstr>
  </property>
  <property fmtid="{D5CDD505-2E9C-101B-9397-08002B2CF9AE}" pid="134" name="FSC#NOELLAKISFORMSPROP@1000.8803:xmldata20n">
    <vt:lpwstr>TEXT: LEER (!)</vt:lpwstr>
  </property>
  <property fmtid="{D5CDD505-2E9C-101B-9397-08002B2CF9AE}" pid="135" name="FSC#NOELLAKISFORMSPROP@1000.8803:xmldata103n">
    <vt:lpwstr/>
  </property>
  <property fmtid="{D5CDD505-2E9C-101B-9397-08002B2CF9AE}" pid="136" name="FSC#NOELLAKISFORMSPROP@1000.8803:xmldata104n">
    <vt:lpwstr>Kein Zuschlag - Datum erfasst</vt:lpwstr>
  </property>
  <property fmtid="{D5CDD505-2E9C-101B-9397-08002B2CF9AE}" pid="137" name="FSC#NOELLAKISFORMSPROP@1000.8803:xmldata105n">
    <vt:lpwstr>Kein Zuschlag - Zahl erfasst</vt:lpwstr>
  </property>
  <property fmtid="{D5CDD505-2E9C-101B-9397-08002B2CF9AE}" pid="138" name="FSC#NOELLAKISFORMSPROP@1000.8803:xmldata30n">
    <vt:lpwstr>Kein Vertreter erfasst</vt:lpwstr>
  </property>
  <property fmtid="{D5CDD505-2E9C-101B-9397-08002B2CF9AE}" pid="139" name="FSC#NOELLAKISFORMSPROP@1000.8803:xmldataVertrEntn">
    <vt:lpwstr>Kein Vertreter erfasst</vt:lpwstr>
  </property>
  <property fmtid="{D5CDD505-2E9C-101B-9397-08002B2CF9AE}" pid="140" name="FSC#NOELLAKISFORMSPROP@1000.8803:xmldataGrundstEntn">
    <vt:lpwstr>TEXT: LEER (!)</vt:lpwstr>
  </property>
  <property fmtid="{D5CDD505-2E9C-101B-9397-08002B2CF9AE}" pid="141" name="FSC#NOELLAKISFORMSPROP@1000.8803:xmldataGVAVerkn">
    <vt:lpwstr>TEXT: LEER (!)</vt:lpwstr>
  </property>
  <property fmtid="{D5CDD505-2E9C-101B-9397-08002B2CF9AE}" pid="142" name="FSC#NOELLAKISFORMSPROP@1000.8803:xmldataGVAKaeufern">
    <vt:lpwstr>TEXT: LEER (!)</vt:lpwstr>
  </property>
  <property fmtid="{D5CDD505-2E9C-101B-9397-08002B2CF9AE}" pid="143" name="FSC#NOELLAKISFORMSPROP@1000.8803:xmldataGVARechtsgeschn">
    <vt:lpwstr>kein Rechtsgeschäft</vt:lpwstr>
  </property>
  <property fmtid="{D5CDD505-2E9C-101B-9397-08002B2CF9AE}" pid="144" name="FSC#NOELLAKISFORMSPROP@1000.8803:xmldataGVA_RG_datn">
    <vt:lpwstr>kein Datum</vt:lpwstr>
  </property>
  <property fmtid="{D5CDD505-2E9C-101B-9397-08002B2CF9AE}" pid="145" name="FSC#NOELLAKISFORMSPROP@1000.8803:xmldata_RG_Zahl_GVAn">
    <vt:lpwstr>Keine Aktenzahl des Rechtsgeschäfts erfasst</vt:lpwstr>
  </property>
  <property fmtid="{D5CDD505-2E9C-101B-9397-08002B2CF9AE}" pid="146" name="FSC#NOELLAKISFORMSPROP@1000.8803:xmldata_grundstueck_GVAn">
    <vt:lpwstr>TEXT: LEER (!)</vt:lpwstr>
  </property>
  <property fmtid="{D5CDD505-2E9C-101B-9397-08002B2CF9AE}" pid="147" name="FSC#NOELLAKISFORMSPROP@1000.8803:xmldataZuschlagGVAn">
    <vt:lpwstr/>
  </property>
  <property fmtid="{D5CDD505-2E9C-101B-9397-08002B2CF9AE}" pid="148" name="FSC#NOELLAKISFORMSPROP@1000.8803:xmldata_ZuDat_GVAn">
    <vt:lpwstr>Kein Zuschlag - Datum erfasst</vt:lpwstr>
  </property>
  <property fmtid="{D5CDD505-2E9C-101B-9397-08002B2CF9AE}" pid="149" name="FSC#NOELLAKISFORMSPROP@1000.8803:xmldata_ZuZahl_GVAn">
    <vt:lpwstr>Kein Zuschlag - Zahl erfasst</vt:lpwstr>
  </property>
  <property fmtid="{D5CDD505-2E9C-101B-9397-08002B2CF9AE}" pid="150" name="FSC#NOELLAKISFORMSPROP@1000.8803:xmldata_Vertreter_GVAn">
    <vt:lpwstr>Kein Vertreter erfasst</vt:lpwstr>
  </property>
  <property fmtid="{D5CDD505-2E9C-101B-9397-08002B2CF9AE}" pid="151" name="FSC#FSCLAKIS@15.1000:Eigentuemer_Objekt_Tit_VN_NN">
    <vt:lpwstr>Patricia Aigelsreiter</vt:lpwstr>
  </property>
  <property fmtid="{D5CDD505-2E9C-101B-9397-08002B2CF9AE}" pid="152" name="FSC#FSCLAKIS@15.1000:DW_Eigentuemer_Objekt">
    <vt:lpwstr>16202</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OOELAK@1.1001:ObjectAddressees">
    <vt:lpwstr/>
  </property>
  <property fmtid="{D5CDD505-2E9C-101B-9397-08002B2CF9AE}" pid="156" name="FSC#COOELAK@1.1001:replyreference">
    <vt:lpwstr/>
  </property>
  <property fmtid="{D5CDD505-2E9C-101B-9397-08002B2CF9AE}" pid="157" name="FSC#CCAPRECONFIGG@15.1001:DepartmentON">
    <vt:lpwstr/>
  </property>
  <property fmtid="{D5CDD505-2E9C-101B-9397-08002B2CF9AE}" pid="158" name="FSC#CCAPRECONFIGG@15.1001:DepartmentWebsit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